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tacy\Downloads\"/>
    </mc:Choice>
  </mc:AlternateContent>
  <xr:revisionPtr revIDLastSave="0" documentId="13_ncr:1_{304C422B-D21C-49D4-91B4-87EB32A5A992}" xr6:coauthVersionLast="44" xr6:coauthVersionMax="44" xr10:uidLastSave="{00000000-0000-0000-0000-000000000000}"/>
  <bookViews>
    <workbookView xWindow="-120" yWindow="-120" windowWidth="29040" windowHeight="15840" firstSheet="10" activeTab="11" xr2:uid="{00000000-000D-0000-FFFF-FFFF00000000}"/>
  </bookViews>
  <sheets>
    <sheet name="Mission Statements" sheetId="19" r:id="rId1"/>
    <sheet name="Employment 2017-18" sheetId="18" r:id="rId2"/>
    <sheet name="Grad rates 2017-18" sheetId="2" r:id="rId3"/>
    <sheet name="Admit and enroll 2017-18" sheetId="1" r:id="rId4"/>
    <sheet name="Faculty Nucleus 2017-18" sheetId="7" r:id="rId5"/>
    <sheet name="PT vs FT course load 2017-18" sheetId="4" r:id="rId6"/>
    <sheet name="Degrees Awarded 2017-18" sheetId="22" r:id="rId7"/>
    <sheet name="Student Diversity 2017-18" sheetId="17" r:id="rId8"/>
    <sheet name="Faculty Diversity 2017-18" sheetId="8" r:id="rId9"/>
    <sheet name="Stds Monitored 2017-18" sheetId="16" r:id="rId10"/>
    <sheet name="Spotlight Alum Survey" sheetId="20" r:id="rId11"/>
    <sheet name="employ trend 17-18" sheetId="23" r:id="rId12"/>
    <sheet name="employ trend 16-17" sheetId="24" r:id="rId13"/>
    <sheet name="employ trend 15-16" sheetId="25" r:id="rId14"/>
    <sheet name="employ trend 14-15" sheetId="26" r:id="rId15"/>
    <sheet name="employ trend 13-14" sheetId="27" r:id="rId16"/>
  </sheets>
  <definedNames>
    <definedName name="_xlnm._FilterDatabase" localSheetId="3" hidden="1">'Admit and enroll 2017-18'!$A$1:$AA$1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9" i="2" l="1"/>
  <c r="K93" i="2"/>
  <c r="K57" i="2"/>
  <c r="J57" i="2"/>
  <c r="P202" i="18" l="1"/>
  <c r="AL181" i="26"/>
  <c r="AI181" i="26"/>
  <c r="AI180" i="26" s="1"/>
  <c r="AH181" i="26"/>
  <c r="AG181" i="26"/>
  <c r="AG180" i="26" s="1"/>
  <c r="AF181" i="26"/>
  <c r="AE181" i="26"/>
  <c r="AD181" i="26"/>
  <c r="AC181" i="26"/>
  <c r="AC180" i="26" s="1"/>
  <c r="AB181" i="26"/>
  <c r="AA181" i="26"/>
  <c r="AA180" i="26" s="1"/>
  <c r="Z181" i="26"/>
  <c r="Y181" i="26"/>
  <c r="X181" i="26"/>
  <c r="AJ174" i="26"/>
  <c r="AJ173" i="26"/>
  <c r="AJ172" i="26"/>
  <c r="AJ171" i="26"/>
  <c r="AJ170" i="26"/>
  <c r="AJ169" i="26"/>
  <c r="AJ168" i="26"/>
  <c r="AJ167" i="26"/>
  <c r="AJ166" i="26"/>
  <c r="AJ165" i="26"/>
  <c r="AJ164" i="26"/>
  <c r="AJ163" i="26"/>
  <c r="AJ162" i="26"/>
  <c r="AJ161" i="26"/>
  <c r="AJ160" i="26"/>
  <c r="AJ159" i="26"/>
  <c r="AJ158" i="26"/>
  <c r="AJ157" i="26"/>
  <c r="AJ156" i="26"/>
  <c r="AJ155" i="26"/>
  <c r="AJ154" i="26"/>
  <c r="AJ153" i="26"/>
  <c r="AJ152" i="26"/>
  <c r="AJ151" i="26"/>
  <c r="AJ150" i="26"/>
  <c r="AJ149" i="26"/>
  <c r="AJ148" i="26"/>
  <c r="AJ147" i="26"/>
  <c r="AJ146" i="26"/>
  <c r="AJ145" i="26"/>
  <c r="AJ144" i="26"/>
  <c r="AJ143" i="26"/>
  <c r="AJ142" i="26"/>
  <c r="AJ141" i="26"/>
  <c r="AJ140" i="26"/>
  <c r="AJ139" i="26"/>
  <c r="AJ138" i="26"/>
  <c r="AJ137" i="26"/>
  <c r="AJ136" i="26"/>
  <c r="AJ135" i="26"/>
  <c r="AJ134" i="26"/>
  <c r="AJ133" i="26"/>
  <c r="AJ132" i="26"/>
  <c r="AJ131" i="26"/>
  <c r="AJ130" i="26"/>
  <c r="AJ129" i="26"/>
  <c r="AJ128" i="26"/>
  <c r="AJ127" i="26"/>
  <c r="AJ126" i="26"/>
  <c r="AJ125" i="26"/>
  <c r="AJ124" i="26"/>
  <c r="AJ123" i="26"/>
  <c r="AJ122" i="26"/>
  <c r="AJ121" i="26"/>
  <c r="AJ120" i="26"/>
  <c r="AJ119" i="26"/>
  <c r="AJ118" i="26"/>
  <c r="AJ117" i="26"/>
  <c r="AJ116" i="26"/>
  <c r="AJ115" i="26"/>
  <c r="AJ114" i="26"/>
  <c r="AJ113" i="26"/>
  <c r="AJ112" i="26"/>
  <c r="AJ111" i="26"/>
  <c r="AJ110" i="26"/>
  <c r="AJ109" i="26"/>
  <c r="AJ108" i="26"/>
  <c r="AJ107" i="26"/>
  <c r="AJ106" i="26"/>
  <c r="AJ105" i="26"/>
  <c r="AJ104" i="26"/>
  <c r="AJ103" i="26"/>
  <c r="AJ102" i="26"/>
  <c r="AJ101" i="26"/>
  <c r="AJ100" i="26"/>
  <c r="AJ99" i="26"/>
  <c r="AJ98" i="26"/>
  <c r="AJ97" i="26"/>
  <c r="AJ96" i="26"/>
  <c r="AJ95" i="26"/>
  <c r="AJ94" i="26"/>
  <c r="AJ93" i="26"/>
  <c r="AJ92" i="26"/>
  <c r="AJ91" i="26"/>
  <c r="AJ90" i="26"/>
  <c r="AJ89" i="26"/>
  <c r="AJ88" i="26"/>
  <c r="AJ87" i="26"/>
  <c r="AJ86" i="26"/>
  <c r="AJ85" i="26"/>
  <c r="AJ84" i="26"/>
  <c r="AJ83" i="26"/>
  <c r="AJ82" i="26"/>
  <c r="AJ81" i="26"/>
  <c r="AJ80" i="26"/>
  <c r="AJ79" i="26"/>
  <c r="AJ78" i="26"/>
  <c r="AJ77" i="26"/>
  <c r="AJ76" i="26"/>
  <c r="AJ75" i="26"/>
  <c r="AJ74" i="26"/>
  <c r="AJ73" i="26"/>
  <c r="AJ72" i="26"/>
  <c r="AJ71" i="26"/>
  <c r="AJ70" i="26"/>
  <c r="AJ69" i="26"/>
  <c r="AJ68" i="26"/>
  <c r="AJ67" i="26"/>
  <c r="AJ66" i="26"/>
  <c r="AJ65" i="26"/>
  <c r="AJ64" i="26"/>
  <c r="AJ63" i="26"/>
  <c r="AJ62" i="26"/>
  <c r="AJ61" i="26"/>
  <c r="AJ60" i="26"/>
  <c r="AJ59" i="26"/>
  <c r="AJ58" i="26"/>
  <c r="AJ57" i="26"/>
  <c r="AJ56" i="26"/>
  <c r="AJ55" i="26"/>
  <c r="AJ54" i="26"/>
  <c r="AJ53" i="26"/>
  <c r="AJ52" i="26"/>
  <c r="AJ51" i="26"/>
  <c r="AJ50" i="26"/>
  <c r="AJ49" i="26"/>
  <c r="AJ48" i="26"/>
  <c r="AJ47" i="26"/>
  <c r="AJ46" i="26"/>
  <c r="AJ45" i="26"/>
  <c r="AJ44" i="26"/>
  <c r="AJ43" i="26"/>
  <c r="AJ42" i="26"/>
  <c r="AJ41" i="26"/>
  <c r="AJ40" i="26"/>
  <c r="AJ39" i="26"/>
  <c r="AJ38" i="26"/>
  <c r="AJ37" i="26"/>
  <c r="AJ36" i="26"/>
  <c r="AJ35" i="26"/>
  <c r="AJ34" i="26"/>
  <c r="AJ33" i="26"/>
  <c r="AJ32" i="26"/>
  <c r="AJ31" i="26"/>
  <c r="AJ30" i="26"/>
  <c r="AJ29" i="26"/>
  <c r="AJ28" i="26"/>
  <c r="AJ27" i="26"/>
  <c r="AJ26" i="26"/>
  <c r="AJ25" i="26"/>
  <c r="AJ24" i="26"/>
  <c r="AJ23" i="26"/>
  <c r="AJ22" i="26"/>
  <c r="AJ21" i="26"/>
  <c r="AJ20" i="26"/>
  <c r="AJ19" i="26"/>
  <c r="AJ18" i="26"/>
  <c r="AJ17" i="26"/>
  <c r="AJ16" i="26"/>
  <c r="AJ15" i="26"/>
  <c r="AJ14" i="26"/>
  <c r="AJ13" i="26"/>
  <c r="AJ12" i="26"/>
  <c r="AJ11" i="26"/>
  <c r="AJ10" i="26"/>
  <c r="AJ9" i="26"/>
  <c r="AJ8" i="26"/>
  <c r="AJ7" i="26"/>
  <c r="AJ175" i="26" s="1"/>
  <c r="AJ6" i="26"/>
  <c r="AJ5" i="26"/>
  <c r="AJ4" i="26"/>
  <c r="AJ3" i="26"/>
  <c r="AJ2" i="26"/>
  <c r="AJ181" i="26" s="1"/>
  <c r="Z180" i="26" l="1"/>
  <c r="AD180" i="26"/>
  <c r="X180" i="26"/>
  <c r="Y178" i="26" s="1"/>
  <c r="AF180" i="26"/>
  <c r="AH180" i="26"/>
  <c r="AB180" i="26"/>
  <c r="AC178" i="26" s="1"/>
  <c r="AL180" i="26"/>
  <c r="Y180" i="26"/>
  <c r="AE180" i="26"/>
  <c r="AE178" i="26" l="1"/>
  <c r="L202" i="18" l="1"/>
  <c r="E205" i="4" l="1"/>
  <c r="B205" i="4"/>
  <c r="C205" i="4"/>
  <c r="D205" i="4"/>
  <c r="O202" i="18"/>
  <c r="M202" i="18"/>
  <c r="K202" i="18"/>
  <c r="J202" i="18"/>
  <c r="I202" i="18"/>
  <c r="H202" i="18"/>
  <c r="G202" i="18"/>
  <c r="F202" i="18"/>
  <c r="E202" i="18"/>
  <c r="D202" i="18"/>
  <c r="C202" i="18"/>
  <c r="N200" i="18"/>
  <c r="N199" i="18"/>
  <c r="N198" i="18"/>
  <c r="N197" i="18"/>
  <c r="N196" i="18"/>
  <c r="N195" i="18"/>
  <c r="N194" i="18"/>
  <c r="N193" i="18"/>
  <c r="N192" i="18"/>
  <c r="N191" i="18"/>
  <c r="N190" i="18"/>
  <c r="N189" i="18"/>
  <c r="N188" i="18"/>
  <c r="N187" i="18"/>
  <c r="N186" i="18"/>
  <c r="N185" i="18"/>
  <c r="N184" i="18"/>
  <c r="N183" i="18"/>
  <c r="N182" i="18"/>
  <c r="N181" i="18"/>
  <c r="N180" i="18"/>
  <c r="N179" i="18"/>
  <c r="N178" i="18"/>
  <c r="N177" i="18"/>
  <c r="N176" i="18"/>
  <c r="N175" i="18"/>
  <c r="N174" i="18"/>
  <c r="N173" i="18"/>
  <c r="N172" i="18"/>
  <c r="N171" i="18"/>
  <c r="N170" i="18"/>
  <c r="N169" i="18"/>
  <c r="N168" i="18"/>
  <c r="N167" i="18"/>
  <c r="N166" i="18"/>
  <c r="N165" i="18"/>
  <c r="N164" i="18"/>
  <c r="N163" i="18"/>
  <c r="N162" i="18"/>
  <c r="N161" i="18"/>
  <c r="N160" i="18"/>
  <c r="N159" i="18"/>
  <c r="N158" i="18"/>
  <c r="N157" i="18"/>
  <c r="N156" i="18"/>
  <c r="N155" i="18"/>
  <c r="N154" i="18"/>
  <c r="N153" i="18"/>
  <c r="N152" i="18"/>
  <c r="N151" i="18"/>
  <c r="N150" i="18"/>
  <c r="N149" i="18"/>
  <c r="N148" i="18"/>
  <c r="N147" i="18"/>
  <c r="N146" i="18"/>
  <c r="N145" i="18"/>
  <c r="N144" i="18"/>
  <c r="N143" i="18"/>
  <c r="N142" i="18"/>
  <c r="N141" i="18"/>
  <c r="N140" i="18"/>
  <c r="N139" i="18"/>
  <c r="N138" i="18"/>
  <c r="N137" i="18"/>
  <c r="N136" i="18"/>
  <c r="N135" i="18"/>
  <c r="N134" i="18"/>
  <c r="N133" i="18"/>
  <c r="N132" i="18"/>
  <c r="N131" i="18"/>
  <c r="N130" i="18"/>
  <c r="N129" i="18"/>
  <c r="N128" i="18"/>
  <c r="N127" i="18"/>
  <c r="N126" i="18"/>
  <c r="N125" i="18"/>
  <c r="N124" i="18"/>
  <c r="N123" i="18"/>
  <c r="N122" i="18"/>
  <c r="N121" i="18"/>
  <c r="N120" i="18"/>
  <c r="N119" i="18"/>
  <c r="N118" i="18"/>
  <c r="N117" i="18"/>
  <c r="N116" i="18"/>
  <c r="N115" i="18"/>
  <c r="N114" i="18"/>
  <c r="N113" i="18"/>
  <c r="N112" i="18"/>
  <c r="N111" i="18"/>
  <c r="N110" i="18"/>
  <c r="N109" i="18"/>
  <c r="N108" i="18"/>
  <c r="N107" i="18"/>
  <c r="N106" i="18"/>
  <c r="N105" i="18"/>
  <c r="N104" i="18"/>
  <c r="N103" i="18"/>
  <c r="N102" i="18"/>
  <c r="N101" i="18"/>
  <c r="N100" i="18"/>
  <c r="N99" i="18"/>
  <c r="N98" i="18"/>
  <c r="N97" i="18"/>
  <c r="N96" i="18"/>
  <c r="N95" i="18"/>
  <c r="N94" i="18"/>
  <c r="N93" i="18"/>
  <c r="N92" i="18"/>
  <c r="N91" i="18"/>
  <c r="N90" i="18"/>
  <c r="N89" i="18"/>
  <c r="N88" i="18"/>
  <c r="N87" i="18"/>
  <c r="N86" i="18"/>
  <c r="N85" i="18"/>
  <c r="N84" i="18"/>
  <c r="N83" i="18"/>
  <c r="N82" i="18"/>
  <c r="N81" i="18"/>
  <c r="N78" i="18"/>
  <c r="N77" i="18"/>
  <c r="N76" i="18"/>
  <c r="N75" i="18"/>
  <c r="N74" i="18"/>
  <c r="N73" i="18"/>
  <c r="N72" i="18"/>
  <c r="N71" i="18"/>
  <c r="N70" i="18"/>
  <c r="N69" i="18"/>
  <c r="N68" i="18"/>
  <c r="N67" i="18"/>
  <c r="N66" i="18"/>
  <c r="N65" i="18"/>
  <c r="N64" i="18"/>
  <c r="N63" i="18"/>
  <c r="N62" i="18"/>
  <c r="N61" i="18"/>
  <c r="N60" i="18"/>
  <c r="N59" i="18"/>
  <c r="N58" i="18"/>
  <c r="N57" i="18"/>
  <c r="N56" i="18"/>
  <c r="N55" i="18"/>
  <c r="N54" i="18"/>
  <c r="N53" i="18"/>
  <c r="N52" i="18"/>
  <c r="N51" i="18"/>
  <c r="N50" i="18"/>
  <c r="N49" i="18"/>
  <c r="N48" i="18"/>
  <c r="N47" i="18"/>
  <c r="N46" i="18"/>
  <c r="N45" i="18"/>
  <c r="N44" i="18"/>
  <c r="N43" i="18"/>
  <c r="N42" i="18"/>
  <c r="N41" i="18"/>
  <c r="N40" i="18"/>
  <c r="N39" i="18"/>
  <c r="N38" i="18"/>
  <c r="N37" i="18"/>
  <c r="N36" i="18"/>
  <c r="N35" i="18"/>
  <c r="N34" i="18"/>
  <c r="N33" i="18"/>
  <c r="N32" i="18"/>
  <c r="N31" i="18"/>
  <c r="N30" i="18"/>
  <c r="N29" i="18"/>
  <c r="N28" i="18"/>
  <c r="N27" i="18"/>
  <c r="N26" i="18"/>
  <c r="N25" i="18"/>
  <c r="N24" i="18"/>
  <c r="N23" i="18"/>
  <c r="N22" i="18"/>
  <c r="N21" i="18"/>
  <c r="N20" i="18"/>
  <c r="N19" i="18"/>
  <c r="N18" i="18"/>
  <c r="N17" i="18"/>
  <c r="N16" i="18"/>
  <c r="N15" i="18"/>
  <c r="N14" i="18"/>
  <c r="N13" i="18"/>
  <c r="N12" i="18"/>
  <c r="N11" i="18"/>
  <c r="N10" i="18"/>
  <c r="N9" i="18"/>
  <c r="N7" i="18"/>
  <c r="N6" i="18"/>
  <c r="N5" i="18"/>
  <c r="N4" i="18"/>
  <c r="N3" i="18"/>
  <c r="N2" i="18"/>
  <c r="N202" i="18" l="1"/>
  <c r="N204" i="18" s="1"/>
  <c r="O203" i="18" s="1"/>
  <c r="F203" i="18"/>
  <c r="D203" i="18"/>
  <c r="N180" i="27"/>
  <c r="M180" i="27"/>
  <c r="I180" i="27"/>
  <c r="G180" i="27"/>
  <c r="R176" i="27"/>
  <c r="P176" i="27"/>
  <c r="J180" i="27" s="1"/>
  <c r="N176" i="27"/>
  <c r="H180" i="27" s="1"/>
  <c r="M176" i="27"/>
  <c r="L176" i="27"/>
  <c r="K176" i="27"/>
  <c r="J176" i="27"/>
  <c r="I176" i="27"/>
  <c r="H176" i="27"/>
  <c r="E180" i="27" s="1"/>
  <c r="G176" i="27"/>
  <c r="F176" i="27"/>
  <c r="E176" i="27"/>
  <c r="D176" i="27"/>
  <c r="K180" i="27" s="1"/>
  <c r="Q174" i="27"/>
  <c r="C174" i="27"/>
  <c r="C173" i="27"/>
  <c r="Q173" i="27" s="1"/>
  <c r="Q172" i="27"/>
  <c r="C172" i="27"/>
  <c r="Q171" i="27"/>
  <c r="C171" i="27"/>
  <c r="C170" i="27"/>
  <c r="Q170" i="27" s="1"/>
  <c r="Q169" i="27"/>
  <c r="C169" i="27"/>
  <c r="Q168" i="27"/>
  <c r="C168" i="27"/>
  <c r="C167" i="27"/>
  <c r="Q167" i="27" s="1"/>
  <c r="Q166" i="27"/>
  <c r="C166" i="27"/>
  <c r="Q165" i="27"/>
  <c r="C165" i="27"/>
  <c r="C164" i="27"/>
  <c r="Q164" i="27" s="1"/>
  <c r="Q163" i="27"/>
  <c r="C163" i="27"/>
  <c r="Q162" i="27"/>
  <c r="C162" i="27"/>
  <c r="C161" i="27"/>
  <c r="Q161" i="27" s="1"/>
  <c r="C160" i="27"/>
  <c r="Q160" i="27" s="1"/>
  <c r="Q159" i="27"/>
  <c r="C159" i="27"/>
  <c r="C158" i="27"/>
  <c r="Q158" i="27" s="1"/>
  <c r="C157" i="27"/>
  <c r="Q157" i="27" s="1"/>
  <c r="Q156" i="27"/>
  <c r="C156" i="27"/>
  <c r="C155" i="27"/>
  <c r="Q155" i="27" s="1"/>
  <c r="C154" i="27"/>
  <c r="Q154" i="27" s="1"/>
  <c r="Q153" i="27"/>
  <c r="C153" i="27"/>
  <c r="C152" i="27"/>
  <c r="Q152" i="27" s="1"/>
  <c r="C151" i="27"/>
  <c r="Q151" i="27" s="1"/>
  <c r="Q150" i="27"/>
  <c r="C150" i="27"/>
  <c r="C149" i="27"/>
  <c r="Q149" i="27" s="1"/>
  <c r="C148" i="27"/>
  <c r="Q148" i="27" s="1"/>
  <c r="Q147" i="27"/>
  <c r="C147" i="27"/>
  <c r="C146" i="27"/>
  <c r="Q146" i="27" s="1"/>
  <c r="C145" i="27"/>
  <c r="Q145" i="27" s="1"/>
  <c r="Q144" i="27"/>
  <c r="C144" i="27"/>
  <c r="C143" i="27"/>
  <c r="Q143" i="27" s="1"/>
  <c r="C142" i="27"/>
  <c r="Q142" i="27" s="1"/>
  <c r="Q141" i="27"/>
  <c r="C141" i="27"/>
  <c r="C140" i="27"/>
  <c r="Q140" i="27" s="1"/>
  <c r="C139" i="27"/>
  <c r="Q139" i="27" s="1"/>
  <c r="Q138" i="27"/>
  <c r="C138" i="27"/>
  <c r="C137" i="27"/>
  <c r="Q137" i="27" s="1"/>
  <c r="C136" i="27"/>
  <c r="Q136" i="27" s="1"/>
  <c r="Q135" i="27"/>
  <c r="C135" i="27"/>
  <c r="C134" i="27"/>
  <c r="Q134" i="27" s="1"/>
  <c r="C133" i="27"/>
  <c r="Q133" i="27" s="1"/>
  <c r="Q132" i="27"/>
  <c r="C132" i="27"/>
  <c r="C131" i="27"/>
  <c r="Q131" i="27" s="1"/>
  <c r="C130" i="27"/>
  <c r="Q130" i="27" s="1"/>
  <c r="Q129" i="27"/>
  <c r="C129" i="27"/>
  <c r="C128" i="27"/>
  <c r="Q128" i="27" s="1"/>
  <c r="C127" i="27"/>
  <c r="Q127" i="27" s="1"/>
  <c r="Q126" i="27"/>
  <c r="C126" i="27"/>
  <c r="C125" i="27"/>
  <c r="Q125" i="27" s="1"/>
  <c r="C124" i="27"/>
  <c r="Q124" i="27" s="1"/>
  <c r="Q123" i="27"/>
  <c r="C123" i="27"/>
  <c r="C122" i="27"/>
  <c r="Q122" i="27" s="1"/>
  <c r="C121" i="27"/>
  <c r="Q121" i="27" s="1"/>
  <c r="Q120" i="27"/>
  <c r="C120" i="27"/>
  <c r="C119" i="27"/>
  <c r="Q119" i="27" s="1"/>
  <c r="C118" i="27"/>
  <c r="Q118" i="27" s="1"/>
  <c r="Q117" i="27"/>
  <c r="C117" i="27"/>
  <c r="C116" i="27"/>
  <c r="Q116" i="27" s="1"/>
  <c r="C115" i="27"/>
  <c r="Q115" i="27" s="1"/>
  <c r="Q114" i="27"/>
  <c r="C114" i="27"/>
  <c r="C113" i="27"/>
  <c r="Q113" i="27" s="1"/>
  <c r="C112" i="27"/>
  <c r="Q112" i="27" s="1"/>
  <c r="Q111" i="27"/>
  <c r="C111" i="27"/>
  <c r="C110" i="27"/>
  <c r="Q110" i="27" s="1"/>
  <c r="C109" i="27"/>
  <c r="Q109" i="27" s="1"/>
  <c r="Q108" i="27"/>
  <c r="C108" i="27"/>
  <c r="C107" i="27"/>
  <c r="Q107" i="27" s="1"/>
  <c r="C106" i="27"/>
  <c r="Q106" i="27" s="1"/>
  <c r="Q105" i="27"/>
  <c r="C105" i="27"/>
  <c r="C104" i="27"/>
  <c r="Q104" i="27" s="1"/>
  <c r="C103" i="27"/>
  <c r="Q103" i="27" s="1"/>
  <c r="Q102" i="27"/>
  <c r="C102" i="27"/>
  <c r="C101" i="27"/>
  <c r="Q101" i="27" s="1"/>
  <c r="C100" i="27"/>
  <c r="Q100" i="27" s="1"/>
  <c r="Q99" i="27"/>
  <c r="C99" i="27"/>
  <c r="C98" i="27"/>
  <c r="Q98" i="27" s="1"/>
  <c r="C97" i="27"/>
  <c r="Q97" i="27" s="1"/>
  <c r="Q96" i="27"/>
  <c r="C96" i="27"/>
  <c r="C95" i="27"/>
  <c r="Q95" i="27" s="1"/>
  <c r="C94" i="27"/>
  <c r="Q94" i="27" s="1"/>
  <c r="Q93" i="27"/>
  <c r="C93" i="27"/>
  <c r="C92" i="27"/>
  <c r="Q92" i="27" s="1"/>
  <c r="C91" i="27"/>
  <c r="Q91" i="27" s="1"/>
  <c r="Q90" i="27"/>
  <c r="C90" i="27"/>
  <c r="C89" i="27"/>
  <c r="Q89" i="27" s="1"/>
  <c r="C88" i="27"/>
  <c r="Q88" i="27" s="1"/>
  <c r="Q87" i="27"/>
  <c r="C87" i="27"/>
  <c r="C86" i="27"/>
  <c r="Q86" i="27" s="1"/>
  <c r="C85" i="27"/>
  <c r="Q85" i="27" s="1"/>
  <c r="Q84" i="27"/>
  <c r="C84" i="27"/>
  <c r="C83" i="27"/>
  <c r="Q83" i="27" s="1"/>
  <c r="C82" i="27"/>
  <c r="Q82" i="27" s="1"/>
  <c r="Q81" i="27"/>
  <c r="C81" i="27"/>
  <c r="C80" i="27"/>
  <c r="Q80" i="27" s="1"/>
  <c r="C79" i="27"/>
  <c r="Q79" i="27" s="1"/>
  <c r="Q78" i="27"/>
  <c r="C78" i="27"/>
  <c r="C77" i="27"/>
  <c r="Q77" i="27" s="1"/>
  <c r="C76" i="27"/>
  <c r="Q76" i="27" s="1"/>
  <c r="Q75" i="27"/>
  <c r="C75" i="27"/>
  <c r="C74" i="27"/>
  <c r="Q74" i="27" s="1"/>
  <c r="C73" i="27"/>
  <c r="Q73" i="27" s="1"/>
  <c r="Q72" i="27"/>
  <c r="C72" i="27"/>
  <c r="C71" i="27"/>
  <c r="Q71" i="27" s="1"/>
  <c r="C70" i="27"/>
  <c r="Q70" i="27" s="1"/>
  <c r="Q69" i="27"/>
  <c r="C69" i="27"/>
  <c r="C68" i="27"/>
  <c r="Q68" i="27" s="1"/>
  <c r="C67" i="27"/>
  <c r="Q67" i="27" s="1"/>
  <c r="Q66" i="27"/>
  <c r="C66" i="27"/>
  <c r="C65" i="27"/>
  <c r="Q65" i="27" s="1"/>
  <c r="C64" i="27"/>
  <c r="Q64" i="27" s="1"/>
  <c r="Q63" i="27"/>
  <c r="C63" i="27"/>
  <c r="C62" i="27"/>
  <c r="Q62" i="27" s="1"/>
  <c r="C61" i="27"/>
  <c r="Q61" i="27" s="1"/>
  <c r="Q60" i="27"/>
  <c r="C60" i="27"/>
  <c r="C59" i="27"/>
  <c r="Q58" i="27"/>
  <c r="C58" i="27"/>
  <c r="C57" i="27"/>
  <c r="Q57" i="27" s="1"/>
  <c r="Q56" i="27"/>
  <c r="C56" i="27"/>
  <c r="Q55" i="27"/>
  <c r="C55" i="27"/>
  <c r="C54" i="27"/>
  <c r="Q54" i="27" s="1"/>
  <c r="Q53" i="27"/>
  <c r="C53" i="27"/>
  <c r="Q52" i="27"/>
  <c r="C52" i="27"/>
  <c r="C51" i="27"/>
  <c r="Q51" i="27" s="1"/>
  <c r="Q50" i="27"/>
  <c r="C50" i="27"/>
  <c r="Q49" i="27"/>
  <c r="C49" i="27"/>
  <c r="C48" i="27"/>
  <c r="Q48" i="27" s="1"/>
  <c r="Q47" i="27"/>
  <c r="C47" i="27"/>
  <c r="Q46" i="27"/>
  <c r="C46" i="27"/>
  <c r="C45" i="27"/>
  <c r="Q45" i="27" s="1"/>
  <c r="Q44" i="27"/>
  <c r="C44" i="27"/>
  <c r="Q43" i="27"/>
  <c r="C43" i="27"/>
  <c r="C42" i="27"/>
  <c r="Q42" i="27" s="1"/>
  <c r="Q41" i="27"/>
  <c r="C41" i="27"/>
  <c r="Q40" i="27"/>
  <c r="C40" i="27"/>
  <c r="C39" i="27"/>
  <c r="Q39" i="27" s="1"/>
  <c r="Q38" i="27"/>
  <c r="C38" i="27"/>
  <c r="Q37" i="27"/>
  <c r="C37" i="27"/>
  <c r="C36" i="27"/>
  <c r="Q36" i="27" s="1"/>
  <c r="Q35" i="27"/>
  <c r="C35" i="27"/>
  <c r="Q34" i="27"/>
  <c r="C34" i="27"/>
  <c r="C33" i="27"/>
  <c r="Q33" i="27" s="1"/>
  <c r="Q32" i="27"/>
  <c r="C32" i="27"/>
  <c r="Q31" i="27"/>
  <c r="C31" i="27"/>
  <c r="C30" i="27"/>
  <c r="Q30" i="27" s="1"/>
  <c r="Q29" i="27"/>
  <c r="C29" i="27"/>
  <c r="Q28" i="27"/>
  <c r="C28" i="27"/>
  <c r="C27" i="27"/>
  <c r="Q27" i="27" s="1"/>
  <c r="Q26" i="27"/>
  <c r="C26" i="27"/>
  <c r="Q25" i="27"/>
  <c r="C25" i="27"/>
  <c r="C24" i="27"/>
  <c r="Q24" i="27" s="1"/>
  <c r="Q23" i="27"/>
  <c r="C23" i="27"/>
  <c r="Q22" i="27"/>
  <c r="C22" i="27"/>
  <c r="C21" i="27"/>
  <c r="Q21" i="27" s="1"/>
  <c r="Q20" i="27"/>
  <c r="C20" i="27"/>
  <c r="Q19" i="27"/>
  <c r="C19" i="27"/>
  <c r="C18" i="27"/>
  <c r="Q18" i="27" s="1"/>
  <c r="Q17" i="27"/>
  <c r="C17" i="27"/>
  <c r="Q16" i="27"/>
  <c r="C16" i="27"/>
  <c r="C15" i="27"/>
  <c r="Q15" i="27" s="1"/>
  <c r="Q14" i="27"/>
  <c r="C14" i="27"/>
  <c r="Q13" i="27"/>
  <c r="C13" i="27"/>
  <c r="C12" i="27"/>
  <c r="Q11" i="27"/>
  <c r="C11" i="27"/>
  <c r="C10" i="27"/>
  <c r="Q10" i="27" s="1"/>
  <c r="C9" i="27"/>
  <c r="Q9" i="27" s="1"/>
  <c r="Q8" i="27"/>
  <c r="C8" i="27"/>
  <c r="C7" i="27"/>
  <c r="Q6" i="27"/>
  <c r="C6" i="27"/>
  <c r="C5" i="27"/>
  <c r="Q5" i="27" s="1"/>
  <c r="Q4" i="27"/>
  <c r="C4" i="27"/>
  <c r="Q3" i="27"/>
  <c r="C3" i="27"/>
  <c r="C2" i="27"/>
  <c r="Q2" i="27" s="1"/>
  <c r="R181" i="26"/>
  <c r="N181" i="26"/>
  <c r="M181" i="26"/>
  <c r="L181" i="26"/>
  <c r="K181" i="26"/>
  <c r="J181" i="26"/>
  <c r="I181" i="26"/>
  <c r="H181" i="26"/>
  <c r="G181" i="26"/>
  <c r="F181" i="26"/>
  <c r="E181" i="26"/>
  <c r="D181" i="26"/>
  <c r="C181" i="26"/>
  <c r="P174" i="26"/>
  <c r="P173" i="26"/>
  <c r="P172" i="26"/>
  <c r="P171" i="26"/>
  <c r="P170" i="26"/>
  <c r="P169" i="26"/>
  <c r="P168" i="26"/>
  <c r="P167" i="26"/>
  <c r="P166" i="26"/>
  <c r="P165" i="26"/>
  <c r="P164" i="26"/>
  <c r="P163" i="26"/>
  <c r="P162" i="26"/>
  <c r="P161" i="26"/>
  <c r="P160" i="26"/>
  <c r="P159" i="26"/>
  <c r="P158" i="26"/>
  <c r="P157" i="26"/>
  <c r="P156" i="26"/>
  <c r="P155" i="26"/>
  <c r="P154" i="26"/>
  <c r="P153" i="26"/>
  <c r="P152" i="26"/>
  <c r="P151" i="26"/>
  <c r="P150" i="26"/>
  <c r="P149" i="26"/>
  <c r="P148" i="26"/>
  <c r="P147" i="26"/>
  <c r="P146" i="26"/>
  <c r="P145" i="26"/>
  <c r="P144" i="26"/>
  <c r="P143" i="26"/>
  <c r="P142" i="26"/>
  <c r="P141" i="26"/>
  <c r="P140" i="26"/>
  <c r="P139" i="26"/>
  <c r="P138" i="26"/>
  <c r="P137" i="26"/>
  <c r="P136" i="26"/>
  <c r="P135" i="26"/>
  <c r="P134" i="26"/>
  <c r="P133" i="26"/>
  <c r="P132" i="26"/>
  <c r="P131" i="26"/>
  <c r="P130" i="26"/>
  <c r="P129" i="26"/>
  <c r="P128" i="26"/>
  <c r="P127" i="26"/>
  <c r="P126" i="26"/>
  <c r="P125" i="26"/>
  <c r="P124" i="26"/>
  <c r="P123" i="26"/>
  <c r="P122" i="26"/>
  <c r="P121" i="26"/>
  <c r="P120" i="26"/>
  <c r="P119" i="26"/>
  <c r="P118" i="26"/>
  <c r="P117" i="26"/>
  <c r="P116" i="26"/>
  <c r="P115" i="26"/>
  <c r="P114" i="26"/>
  <c r="P113" i="26"/>
  <c r="P112" i="26"/>
  <c r="P111" i="26"/>
  <c r="P110" i="26"/>
  <c r="P109" i="26"/>
  <c r="P108" i="26"/>
  <c r="P107" i="26"/>
  <c r="P106" i="26"/>
  <c r="P105" i="26"/>
  <c r="P104" i="26"/>
  <c r="P103" i="26"/>
  <c r="P102" i="26"/>
  <c r="P101" i="26"/>
  <c r="P100" i="26"/>
  <c r="P99" i="26"/>
  <c r="P98" i="26"/>
  <c r="P97" i="26"/>
  <c r="P96" i="26"/>
  <c r="P95" i="26"/>
  <c r="P94" i="26"/>
  <c r="P93" i="26"/>
  <c r="P92" i="26"/>
  <c r="P91" i="26"/>
  <c r="P90" i="26"/>
  <c r="P89" i="26"/>
  <c r="P88" i="26"/>
  <c r="P87" i="26"/>
  <c r="P86" i="26"/>
  <c r="P85" i="26"/>
  <c r="P84" i="26"/>
  <c r="P83" i="26"/>
  <c r="P82" i="26"/>
  <c r="P81" i="26"/>
  <c r="P80" i="26"/>
  <c r="P79" i="26"/>
  <c r="P78" i="26"/>
  <c r="P77" i="26"/>
  <c r="P76" i="26"/>
  <c r="P75" i="26"/>
  <c r="P74" i="26"/>
  <c r="P73" i="26"/>
  <c r="P72" i="26"/>
  <c r="P71" i="26"/>
  <c r="P70" i="26"/>
  <c r="P69" i="26"/>
  <c r="P68" i="26"/>
  <c r="P67" i="26"/>
  <c r="P66" i="26"/>
  <c r="P65" i="26"/>
  <c r="P64" i="26"/>
  <c r="P63" i="26"/>
  <c r="P62" i="26"/>
  <c r="P61" i="26"/>
  <c r="P60" i="26"/>
  <c r="P59" i="26"/>
  <c r="P58" i="26"/>
  <c r="P57" i="26"/>
  <c r="P56" i="26"/>
  <c r="P55" i="26"/>
  <c r="P54" i="26"/>
  <c r="P53" i="26"/>
  <c r="P52" i="26"/>
  <c r="P51" i="26"/>
  <c r="P50" i="26"/>
  <c r="P49" i="26"/>
  <c r="P48" i="26"/>
  <c r="P47" i="26"/>
  <c r="P46" i="26"/>
  <c r="P45" i="26"/>
  <c r="P44" i="26"/>
  <c r="P43" i="26"/>
  <c r="P42" i="26"/>
  <c r="P41" i="26"/>
  <c r="P40" i="26"/>
  <c r="P39" i="26"/>
  <c r="P38" i="26"/>
  <c r="P37" i="26"/>
  <c r="P36" i="26"/>
  <c r="P35" i="26"/>
  <c r="P34" i="26"/>
  <c r="P33" i="26"/>
  <c r="P32" i="26"/>
  <c r="P31" i="26"/>
  <c r="P30" i="26"/>
  <c r="P29" i="26"/>
  <c r="P28" i="26"/>
  <c r="P27" i="26"/>
  <c r="P26" i="26"/>
  <c r="P25" i="26"/>
  <c r="P24" i="26"/>
  <c r="P23" i="26"/>
  <c r="P22" i="26"/>
  <c r="P21" i="26"/>
  <c r="P20" i="26"/>
  <c r="P19" i="26"/>
  <c r="P18" i="26"/>
  <c r="P17" i="26"/>
  <c r="P16" i="26"/>
  <c r="P15" i="26"/>
  <c r="P14" i="26"/>
  <c r="P13" i="26"/>
  <c r="P12" i="26"/>
  <c r="P11" i="26"/>
  <c r="P10" i="26"/>
  <c r="P9" i="26"/>
  <c r="P8" i="26"/>
  <c r="P7" i="26"/>
  <c r="P6" i="26"/>
  <c r="P5" i="26"/>
  <c r="P4" i="26"/>
  <c r="P3" i="26"/>
  <c r="P175" i="26" s="1"/>
  <c r="P2" i="26"/>
  <c r="Q177" i="25"/>
  <c r="O177" i="25"/>
  <c r="N177" i="25"/>
  <c r="N178" i="25" s="1"/>
  <c r="M177" i="25"/>
  <c r="L177" i="25"/>
  <c r="L178" i="25" s="1"/>
  <c r="K177" i="25"/>
  <c r="J177" i="25"/>
  <c r="I177" i="25"/>
  <c r="H177" i="25"/>
  <c r="H178" i="25" s="1"/>
  <c r="G177" i="25"/>
  <c r="F177" i="25"/>
  <c r="F178" i="25" s="1"/>
  <c r="E177" i="25"/>
  <c r="D177" i="25"/>
  <c r="P177" i="25" s="1"/>
  <c r="P174" i="25"/>
  <c r="P173" i="25"/>
  <c r="P172" i="25"/>
  <c r="P171" i="25"/>
  <c r="P170" i="25"/>
  <c r="P169" i="25"/>
  <c r="P168" i="25"/>
  <c r="P167" i="25"/>
  <c r="P166" i="25"/>
  <c r="P165" i="25"/>
  <c r="P164" i="25"/>
  <c r="P163" i="25"/>
  <c r="P162" i="25"/>
  <c r="P161" i="25"/>
  <c r="P160" i="25"/>
  <c r="P159" i="25"/>
  <c r="P158" i="25"/>
  <c r="P157" i="25"/>
  <c r="P156" i="25"/>
  <c r="P155" i="25"/>
  <c r="P154" i="25"/>
  <c r="P153" i="25"/>
  <c r="P152" i="25"/>
  <c r="P151" i="25"/>
  <c r="P150" i="25"/>
  <c r="P149" i="25"/>
  <c r="P148" i="25"/>
  <c r="P147" i="25"/>
  <c r="P146" i="25"/>
  <c r="P145" i="25"/>
  <c r="P144" i="25"/>
  <c r="P143" i="25"/>
  <c r="P142" i="25"/>
  <c r="P141" i="25"/>
  <c r="P140" i="25"/>
  <c r="P139" i="25"/>
  <c r="P138" i="25"/>
  <c r="P137" i="25"/>
  <c r="P136" i="25"/>
  <c r="P135" i="25"/>
  <c r="P134" i="25"/>
  <c r="P133" i="25"/>
  <c r="P132" i="25"/>
  <c r="P131" i="25"/>
  <c r="P130" i="25"/>
  <c r="P129" i="25"/>
  <c r="P128" i="25"/>
  <c r="P127" i="25"/>
  <c r="P126" i="25"/>
  <c r="P125" i="25"/>
  <c r="P124" i="25"/>
  <c r="P123" i="25"/>
  <c r="P122" i="25"/>
  <c r="P121" i="25"/>
  <c r="P120" i="25"/>
  <c r="P119" i="25"/>
  <c r="P118" i="25"/>
  <c r="P117" i="25"/>
  <c r="P116" i="25"/>
  <c r="P115" i="25"/>
  <c r="P114" i="25"/>
  <c r="P113" i="25"/>
  <c r="P112" i="25"/>
  <c r="P111" i="25"/>
  <c r="P110" i="25"/>
  <c r="P109" i="25"/>
  <c r="P108" i="25"/>
  <c r="P107" i="25"/>
  <c r="P106" i="25"/>
  <c r="P105" i="25"/>
  <c r="P104" i="25"/>
  <c r="P103" i="25"/>
  <c r="P102" i="25"/>
  <c r="P101" i="25"/>
  <c r="P100" i="25"/>
  <c r="P99" i="25"/>
  <c r="P98" i="25"/>
  <c r="P97" i="25"/>
  <c r="P96" i="25"/>
  <c r="P95" i="25"/>
  <c r="P94" i="25"/>
  <c r="P93" i="25"/>
  <c r="P92" i="25"/>
  <c r="P91" i="25"/>
  <c r="P90" i="25"/>
  <c r="P89" i="25"/>
  <c r="P88" i="25"/>
  <c r="P87" i="25"/>
  <c r="P86" i="25"/>
  <c r="P85" i="25"/>
  <c r="P84" i="25"/>
  <c r="P83" i="25"/>
  <c r="P82" i="25"/>
  <c r="P81" i="25"/>
  <c r="P80" i="25"/>
  <c r="P79" i="25"/>
  <c r="P78" i="25"/>
  <c r="P77" i="25"/>
  <c r="P76" i="25"/>
  <c r="P75" i="25"/>
  <c r="P74" i="25"/>
  <c r="P73" i="25"/>
  <c r="P72" i="25"/>
  <c r="P71" i="25"/>
  <c r="P70" i="25"/>
  <c r="P69" i="25"/>
  <c r="P68" i="25"/>
  <c r="P67" i="25"/>
  <c r="P66" i="25"/>
  <c r="P65" i="25"/>
  <c r="P64" i="25"/>
  <c r="P63" i="25"/>
  <c r="P62" i="25"/>
  <c r="P61" i="25"/>
  <c r="P60" i="25"/>
  <c r="P59" i="25"/>
  <c r="P58" i="25"/>
  <c r="P57" i="25"/>
  <c r="P56" i="25"/>
  <c r="P55" i="25"/>
  <c r="P54" i="25"/>
  <c r="P53" i="25"/>
  <c r="P52" i="25"/>
  <c r="P51" i="25"/>
  <c r="P50" i="25"/>
  <c r="P49" i="25"/>
  <c r="P48" i="25"/>
  <c r="P47" i="25"/>
  <c r="P46" i="25"/>
  <c r="P45" i="25"/>
  <c r="P44" i="25"/>
  <c r="P43" i="25"/>
  <c r="P42" i="25"/>
  <c r="P41" i="25"/>
  <c r="P40" i="25"/>
  <c r="P39" i="25"/>
  <c r="P38" i="25"/>
  <c r="P37" i="25"/>
  <c r="P36" i="25"/>
  <c r="P35" i="25"/>
  <c r="P34" i="25"/>
  <c r="P33" i="25"/>
  <c r="P32" i="25"/>
  <c r="P31" i="25"/>
  <c r="P30" i="25"/>
  <c r="P29" i="25"/>
  <c r="P28" i="25"/>
  <c r="P27" i="25"/>
  <c r="P26" i="25"/>
  <c r="P25" i="25"/>
  <c r="P24" i="25"/>
  <c r="P23" i="25"/>
  <c r="P22" i="25"/>
  <c r="P21" i="25"/>
  <c r="P20" i="25"/>
  <c r="P19" i="25"/>
  <c r="P18" i="25"/>
  <c r="P17" i="25"/>
  <c r="P16" i="25"/>
  <c r="P15" i="25"/>
  <c r="P14" i="25"/>
  <c r="P13" i="25"/>
  <c r="P12" i="25"/>
  <c r="P11" i="25"/>
  <c r="P10" i="25"/>
  <c r="P9" i="25"/>
  <c r="P8" i="25"/>
  <c r="P7" i="25"/>
  <c r="P6" i="25"/>
  <c r="P5" i="25"/>
  <c r="P4" i="25"/>
  <c r="P3" i="25"/>
  <c r="P2" i="25"/>
  <c r="P175" i="25" s="1"/>
  <c r="Q175" i="24"/>
  <c r="P175" i="24"/>
  <c r="P176" i="24" s="1"/>
  <c r="N175" i="24"/>
  <c r="N176" i="24" s="1"/>
  <c r="M175" i="24"/>
  <c r="L175" i="24"/>
  <c r="K175" i="24"/>
  <c r="J175" i="24"/>
  <c r="I175" i="24"/>
  <c r="I176" i="24" s="1"/>
  <c r="H175" i="24"/>
  <c r="H176" i="24" s="1"/>
  <c r="G175" i="24"/>
  <c r="F175" i="24"/>
  <c r="E175" i="24"/>
  <c r="D175" i="24"/>
  <c r="C175" i="24"/>
  <c r="C176" i="24" s="1"/>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42" i="24"/>
  <c r="O141" i="24"/>
  <c r="O140" i="24"/>
  <c r="O139" i="24"/>
  <c r="O138" i="24"/>
  <c r="O137" i="24"/>
  <c r="O136" i="24"/>
  <c r="O135" i="24"/>
  <c r="O134"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O49" i="24"/>
  <c r="O48" i="24"/>
  <c r="O47" i="24"/>
  <c r="O46" i="24"/>
  <c r="O45" i="24"/>
  <c r="O44" i="24"/>
  <c r="O43" i="24"/>
  <c r="O42" i="24"/>
  <c r="O41" i="24"/>
  <c r="O40" i="24"/>
  <c r="O39" i="24"/>
  <c r="O38" i="24"/>
  <c r="O37" i="24"/>
  <c r="O36" i="24"/>
  <c r="O35" i="24"/>
  <c r="O34" i="24"/>
  <c r="O33" i="24"/>
  <c r="O32" i="24"/>
  <c r="O31" i="24"/>
  <c r="O30" i="24"/>
  <c r="O29" i="24"/>
  <c r="O28" i="24"/>
  <c r="O27" i="24"/>
  <c r="O26" i="24"/>
  <c r="O25" i="24"/>
  <c r="O24" i="24"/>
  <c r="O23" i="24"/>
  <c r="O22" i="24"/>
  <c r="O21" i="24"/>
  <c r="O20" i="24"/>
  <c r="O19" i="24"/>
  <c r="O18" i="24"/>
  <c r="O17" i="24"/>
  <c r="O16" i="24"/>
  <c r="O15" i="24"/>
  <c r="O14" i="24"/>
  <c r="O13" i="24"/>
  <c r="O12" i="24"/>
  <c r="O11" i="24"/>
  <c r="O10" i="24"/>
  <c r="O9" i="24"/>
  <c r="O8" i="24"/>
  <c r="O7" i="24"/>
  <c r="O6" i="24"/>
  <c r="O5" i="24"/>
  <c r="O4" i="24"/>
  <c r="O3" i="24"/>
  <c r="O176" i="24" s="1"/>
  <c r="O2" i="24"/>
  <c r="Q175" i="23"/>
  <c r="O175" i="23"/>
  <c r="N175" i="23"/>
  <c r="M175" i="23"/>
  <c r="M176" i="23" s="1"/>
  <c r="L175" i="23"/>
  <c r="L176" i="23" s="1"/>
  <c r="K175" i="23"/>
  <c r="J175" i="23"/>
  <c r="I175" i="23"/>
  <c r="H175" i="23"/>
  <c r="G175" i="23"/>
  <c r="G176" i="23" s="1"/>
  <c r="F175" i="23"/>
  <c r="F176" i="23" s="1"/>
  <c r="E175" i="23"/>
  <c r="D175" i="23"/>
  <c r="P174" i="23"/>
  <c r="P173" i="23"/>
  <c r="P172" i="23"/>
  <c r="P171" i="23"/>
  <c r="P170" i="23"/>
  <c r="P169" i="23"/>
  <c r="P168" i="23"/>
  <c r="P167" i="23"/>
  <c r="P166" i="23"/>
  <c r="P165" i="23"/>
  <c r="P164" i="23"/>
  <c r="P163" i="23"/>
  <c r="P162" i="23"/>
  <c r="P161" i="23"/>
  <c r="P160" i="23"/>
  <c r="P159" i="23"/>
  <c r="P158" i="23"/>
  <c r="P157" i="23"/>
  <c r="P156" i="23"/>
  <c r="P155" i="23"/>
  <c r="P154" i="23"/>
  <c r="P153" i="23"/>
  <c r="P152" i="23"/>
  <c r="P151" i="23"/>
  <c r="P150" i="23"/>
  <c r="P149" i="23"/>
  <c r="P148" i="23"/>
  <c r="P147" i="23"/>
  <c r="P146" i="23"/>
  <c r="P145" i="23"/>
  <c r="P144" i="23"/>
  <c r="P143" i="23"/>
  <c r="P142" i="23"/>
  <c r="P141" i="23"/>
  <c r="P140" i="23"/>
  <c r="P139" i="23"/>
  <c r="P138" i="23"/>
  <c r="P137" i="23"/>
  <c r="P136" i="23"/>
  <c r="P135" i="23"/>
  <c r="P134" i="23"/>
  <c r="P133" i="23"/>
  <c r="P132" i="23"/>
  <c r="P131" i="23"/>
  <c r="P130" i="23"/>
  <c r="P129" i="23"/>
  <c r="P128" i="23"/>
  <c r="P127" i="23"/>
  <c r="P126" i="23"/>
  <c r="P125" i="23"/>
  <c r="P124" i="23"/>
  <c r="P123" i="23"/>
  <c r="P122" i="23"/>
  <c r="P121" i="23"/>
  <c r="P120" i="23"/>
  <c r="P119" i="23"/>
  <c r="P118" i="23"/>
  <c r="P117" i="23"/>
  <c r="P116" i="23"/>
  <c r="P115" i="23"/>
  <c r="P114" i="23"/>
  <c r="P113" i="23"/>
  <c r="P112" i="23"/>
  <c r="P111" i="23"/>
  <c r="P110" i="23"/>
  <c r="P109" i="23"/>
  <c r="P108" i="23"/>
  <c r="P107" i="23"/>
  <c r="P106" i="23"/>
  <c r="P105" i="23"/>
  <c r="P104" i="23"/>
  <c r="P103" i="23"/>
  <c r="P102" i="23"/>
  <c r="P101" i="23"/>
  <c r="P100" i="23"/>
  <c r="P99" i="23"/>
  <c r="P98" i="23"/>
  <c r="P97" i="23"/>
  <c r="P96" i="23"/>
  <c r="P95" i="23"/>
  <c r="P94" i="23"/>
  <c r="P93" i="23"/>
  <c r="P92" i="23"/>
  <c r="P91" i="23"/>
  <c r="P90" i="23"/>
  <c r="P89" i="23"/>
  <c r="P88" i="23"/>
  <c r="P87" i="23"/>
  <c r="P86" i="23"/>
  <c r="P85" i="23"/>
  <c r="P84" i="23"/>
  <c r="P83" i="23"/>
  <c r="P82" i="23"/>
  <c r="P81" i="23"/>
  <c r="P80" i="23"/>
  <c r="P79" i="23"/>
  <c r="P78" i="23"/>
  <c r="P77" i="23"/>
  <c r="P76" i="23"/>
  <c r="P75" i="23"/>
  <c r="P74" i="23"/>
  <c r="P73" i="23"/>
  <c r="P72" i="23"/>
  <c r="P71" i="23"/>
  <c r="P68" i="23"/>
  <c r="P67" i="23"/>
  <c r="P66" i="23"/>
  <c r="P65" i="23"/>
  <c r="P64" i="23"/>
  <c r="P63" i="23"/>
  <c r="P62" i="23"/>
  <c r="P61" i="23"/>
  <c r="P60" i="23"/>
  <c r="P59" i="23"/>
  <c r="P58" i="23"/>
  <c r="P57" i="23"/>
  <c r="P56" i="23"/>
  <c r="P55" i="23"/>
  <c r="P54" i="23"/>
  <c r="P53" i="23"/>
  <c r="P52" i="23"/>
  <c r="P51" i="23"/>
  <c r="P50" i="23"/>
  <c r="P49" i="23"/>
  <c r="P48" i="23"/>
  <c r="P47" i="23"/>
  <c r="P46" i="23"/>
  <c r="P45" i="23"/>
  <c r="P44" i="23"/>
  <c r="P43" i="23"/>
  <c r="P42" i="23"/>
  <c r="P41" i="23"/>
  <c r="P40" i="23"/>
  <c r="P39" i="23"/>
  <c r="P38" i="23"/>
  <c r="P37" i="23"/>
  <c r="P36" i="23"/>
  <c r="P35" i="23"/>
  <c r="P34" i="23"/>
  <c r="P33" i="23"/>
  <c r="P32" i="23"/>
  <c r="P31" i="23"/>
  <c r="P30" i="23"/>
  <c r="P29" i="23"/>
  <c r="P28" i="23"/>
  <c r="P27" i="23"/>
  <c r="P26" i="23"/>
  <c r="P25" i="23"/>
  <c r="P24" i="23"/>
  <c r="P23" i="23"/>
  <c r="P22" i="23"/>
  <c r="P21" i="23"/>
  <c r="P20" i="23"/>
  <c r="P19" i="23"/>
  <c r="P18" i="23"/>
  <c r="P17" i="23"/>
  <c r="P16" i="23"/>
  <c r="P15" i="23"/>
  <c r="P14" i="23"/>
  <c r="P13" i="23"/>
  <c r="P12" i="23"/>
  <c r="P10" i="23"/>
  <c r="P9" i="23"/>
  <c r="P8" i="23"/>
  <c r="P7" i="23"/>
  <c r="P6" i="23"/>
  <c r="P5" i="23"/>
  <c r="P4" i="23"/>
  <c r="P3" i="23"/>
  <c r="P2" i="23"/>
  <c r="P175" i="23" s="1"/>
  <c r="G202" i="1"/>
  <c r="E202" i="1"/>
  <c r="I203" i="18" l="1"/>
  <c r="J203" i="18"/>
  <c r="G203" i="18"/>
  <c r="G204" i="18" s="1"/>
  <c r="K203" i="18"/>
  <c r="H203" i="18"/>
  <c r="M203" i="18"/>
  <c r="L203" i="18"/>
  <c r="C203" i="18"/>
  <c r="E203" i="18"/>
  <c r="I204" i="18"/>
  <c r="F180" i="27"/>
  <c r="L180" i="27"/>
  <c r="C176" i="27"/>
  <c r="F177" i="27" s="1"/>
  <c r="P181" i="26"/>
  <c r="D180" i="26"/>
  <c r="J180" i="26"/>
  <c r="F180" i="26"/>
  <c r="L180" i="26"/>
  <c r="H180" i="26"/>
  <c r="M180" i="26"/>
  <c r="R180" i="26"/>
  <c r="I180" i="26"/>
  <c r="J178" i="26" s="1"/>
  <c r="C180" i="26"/>
  <c r="G180" i="26"/>
  <c r="H178" i="26" s="1"/>
  <c r="K180" i="26"/>
  <c r="E180" i="26"/>
  <c r="N180" i="26"/>
  <c r="M178" i="25"/>
  <c r="G178" i="25"/>
  <c r="P178" i="25"/>
  <c r="J178" i="25"/>
  <c r="J179" i="25" s="1"/>
  <c r="D178" i="25"/>
  <c r="D179" i="25" s="1"/>
  <c r="O178" i="25"/>
  <c r="I178" i="25"/>
  <c r="H179" i="25" s="1"/>
  <c r="E178" i="25"/>
  <c r="K178" i="25"/>
  <c r="F176" i="24"/>
  <c r="E176" i="24"/>
  <c r="L176" i="24"/>
  <c r="K176" i="24"/>
  <c r="Q176" i="24"/>
  <c r="D176" i="24"/>
  <c r="C177" i="24" s="1"/>
  <c r="J176" i="24"/>
  <c r="I177" i="24" s="1"/>
  <c r="G176" i="24"/>
  <c r="G177" i="24" s="1"/>
  <c r="M176" i="24"/>
  <c r="J176" i="23"/>
  <c r="O176" i="23"/>
  <c r="I176" i="23"/>
  <c r="Q176" i="23"/>
  <c r="D176" i="23"/>
  <c r="D177" i="23" s="1"/>
  <c r="H176" i="23"/>
  <c r="H177" i="23" s="1"/>
  <c r="N176" i="23"/>
  <c r="E176" i="23"/>
  <c r="K176" i="23"/>
  <c r="F155" i="1"/>
  <c r="F76" i="1"/>
  <c r="F12" i="1"/>
  <c r="F59" i="1"/>
  <c r="F122" i="1"/>
  <c r="F106" i="1"/>
  <c r="F167" i="1"/>
  <c r="F187" i="1"/>
  <c r="F143" i="1"/>
  <c r="F34" i="1"/>
  <c r="F142" i="1"/>
  <c r="F171" i="1"/>
  <c r="F39" i="1"/>
  <c r="F198" i="1"/>
  <c r="F124" i="1"/>
  <c r="F131" i="1"/>
  <c r="F4" i="1"/>
  <c r="F83" i="1"/>
  <c r="F47" i="1"/>
  <c r="C204" i="18" l="1"/>
  <c r="H177" i="27"/>
  <c r="M177" i="27"/>
  <c r="G177" i="27"/>
  <c r="K177" i="27"/>
  <c r="J181" i="27" s="1"/>
  <c r="E177" i="27"/>
  <c r="D177" i="27"/>
  <c r="I177" i="27"/>
  <c r="P177" i="27"/>
  <c r="R177" i="27"/>
  <c r="E181" i="27"/>
  <c r="N177" i="27"/>
  <c r="L177" i="27"/>
  <c r="J177" i="27"/>
  <c r="D178" i="26"/>
  <c r="L177" i="24"/>
  <c r="J177" i="23"/>
  <c r="G208" i="2"/>
  <c r="H190" i="2"/>
  <c r="L190" i="2"/>
  <c r="M190" i="2" s="1"/>
  <c r="N190" i="2"/>
  <c r="O190" i="2" s="1"/>
  <c r="F208" i="2"/>
  <c r="K190" i="2"/>
  <c r="E208" i="2"/>
  <c r="J190" i="2"/>
  <c r="D208" i="2"/>
  <c r="I190" i="2"/>
  <c r="C208" i="2"/>
  <c r="H119" i="2"/>
  <c r="L119" i="2"/>
  <c r="M119" i="2" s="1"/>
  <c r="N119" i="2"/>
  <c r="O119" i="2" s="1"/>
  <c r="K119" i="2"/>
  <c r="J119" i="2"/>
  <c r="I119" i="2"/>
  <c r="W65" i="1"/>
  <c r="W23" i="1"/>
  <c r="U23" i="1"/>
  <c r="U65" i="1"/>
  <c r="H201" i="1"/>
  <c r="I201" i="1"/>
  <c r="K201" i="1"/>
  <c r="M201" i="1"/>
  <c r="G201" i="1"/>
  <c r="E201" i="1"/>
  <c r="F23" i="1"/>
  <c r="C201" i="1"/>
  <c r="D23" i="1"/>
  <c r="B201" i="1"/>
  <c r="C210" i="7"/>
  <c r="C209" i="7"/>
  <c r="C153" i="22"/>
  <c r="C152" i="22"/>
  <c r="C151" i="22"/>
  <c r="R186" i="16"/>
  <c r="Q186" i="16"/>
  <c r="N186" i="16"/>
  <c r="M186" i="16"/>
  <c r="L186" i="16"/>
  <c r="K186" i="16"/>
  <c r="J186" i="16"/>
  <c r="H186" i="16"/>
  <c r="G186" i="16"/>
  <c r="F186" i="16"/>
  <c r="E186" i="16"/>
  <c r="D186" i="16"/>
  <c r="B186" i="16"/>
  <c r="C183" i="27" l="1"/>
  <c r="C210" i="2" l="1"/>
  <c r="N127" i="2"/>
  <c r="O127" i="2" s="1"/>
  <c r="H69" i="2"/>
  <c r="L69" i="2"/>
  <c r="M69" i="2" s="1"/>
  <c r="N69" i="2"/>
  <c r="O69" i="2" s="1"/>
  <c r="K69" i="2"/>
  <c r="J69" i="2"/>
  <c r="I69" i="2"/>
  <c r="H163" i="2"/>
  <c r="I163" i="2"/>
  <c r="J163" i="2"/>
  <c r="K163" i="2"/>
  <c r="L163" i="2"/>
  <c r="M163" i="2" s="1"/>
  <c r="N163" i="2"/>
  <c r="O163" i="2" s="1"/>
  <c r="I122" i="2"/>
  <c r="J122" i="2"/>
  <c r="K122" i="2"/>
  <c r="L122" i="2"/>
  <c r="M122" i="2" s="1"/>
  <c r="N122" i="2"/>
  <c r="O122" i="2" s="1"/>
  <c r="H198" i="2"/>
  <c r="L198" i="2"/>
  <c r="M198" i="2" s="1"/>
  <c r="N198" i="2"/>
  <c r="O198" i="2" s="1"/>
  <c r="K198" i="2"/>
  <c r="J198" i="2"/>
  <c r="I198" i="2"/>
  <c r="H105" i="2"/>
  <c r="L105" i="2"/>
  <c r="M105" i="2" s="1"/>
  <c r="N105" i="2"/>
  <c r="O105" i="2" s="1"/>
  <c r="K105" i="2"/>
  <c r="J105" i="2"/>
  <c r="I105" i="2"/>
  <c r="H83" i="2"/>
  <c r="L83" i="2"/>
  <c r="M83" i="2" s="1"/>
  <c r="N83" i="2"/>
  <c r="O83" i="2" s="1"/>
  <c r="K83" i="2"/>
  <c r="J83" i="2"/>
  <c r="I83" i="2"/>
  <c r="H166" i="2"/>
  <c r="L166" i="2"/>
  <c r="M166" i="2" s="1"/>
  <c r="N166" i="2"/>
  <c r="O166" i="2" s="1"/>
  <c r="K166" i="2"/>
  <c r="J166" i="2"/>
  <c r="I166" i="2"/>
  <c r="H91" i="2"/>
  <c r="L91" i="2"/>
  <c r="M91" i="2" s="1"/>
  <c r="N91" i="2"/>
  <c r="O91" i="2" s="1"/>
  <c r="K91" i="2"/>
  <c r="J91" i="2"/>
  <c r="I91" i="2"/>
  <c r="H22" i="2"/>
  <c r="L22" i="2"/>
  <c r="M22" i="2" s="1"/>
  <c r="N22" i="2"/>
  <c r="O22" i="2" s="1"/>
  <c r="K22" i="2"/>
  <c r="J22" i="2"/>
  <c r="I22" i="2"/>
  <c r="H25" i="2"/>
  <c r="L25" i="2"/>
  <c r="M25" i="2" s="1"/>
  <c r="N25" i="2"/>
  <c r="O25" i="2" s="1"/>
  <c r="K25" i="2"/>
  <c r="J25" i="2"/>
  <c r="I25" i="2"/>
  <c r="H28" i="2"/>
  <c r="L28" i="2"/>
  <c r="M28" i="2" s="1"/>
  <c r="N28" i="2"/>
  <c r="O28" i="2" s="1"/>
  <c r="K28" i="2"/>
  <c r="J28" i="2"/>
  <c r="I28" i="2"/>
  <c r="H98" i="2"/>
  <c r="L98" i="2"/>
  <c r="M98" i="2" s="1"/>
  <c r="N98" i="2"/>
  <c r="O98" i="2" s="1"/>
  <c r="K98" i="2"/>
  <c r="J98" i="2"/>
  <c r="I98" i="2"/>
  <c r="H92" i="2"/>
  <c r="L92" i="2"/>
  <c r="M92" i="2" s="1"/>
  <c r="N92" i="2"/>
  <c r="O92" i="2" s="1"/>
  <c r="K92" i="2"/>
  <c r="J92" i="2"/>
  <c r="I92" i="2"/>
  <c r="H159" i="2"/>
  <c r="L159" i="2"/>
  <c r="M159" i="2"/>
  <c r="N159" i="2"/>
  <c r="O159" i="2" s="1"/>
  <c r="K159" i="2"/>
  <c r="J159" i="2"/>
  <c r="I159" i="2"/>
  <c r="H153" i="2"/>
  <c r="L153" i="2"/>
  <c r="M153" i="2" s="1"/>
  <c r="N153" i="2"/>
  <c r="O153" i="2" s="1"/>
  <c r="K153" i="2"/>
  <c r="J153" i="2"/>
  <c r="I153" i="2"/>
  <c r="H191" i="2"/>
  <c r="L191" i="2"/>
  <c r="M191" i="2" s="1"/>
  <c r="N191" i="2"/>
  <c r="O191" i="2" s="1"/>
  <c r="K191" i="2"/>
  <c r="J191" i="2"/>
  <c r="I191" i="2"/>
  <c r="H37" i="2"/>
  <c r="L37" i="2"/>
  <c r="M37" i="2" s="1"/>
  <c r="N37" i="2"/>
  <c r="O37" i="2" s="1"/>
  <c r="K37" i="2"/>
  <c r="J37" i="2"/>
  <c r="I37" i="2"/>
  <c r="H127" i="2"/>
  <c r="L127" i="2"/>
  <c r="M127" i="2" s="1"/>
  <c r="J127" i="2"/>
  <c r="I127" i="2"/>
  <c r="K127" i="2"/>
  <c r="H46" i="2"/>
  <c r="L46" i="2"/>
  <c r="M46" i="2" s="1"/>
  <c r="N46" i="2"/>
  <c r="O46" i="2" s="1"/>
  <c r="K46" i="2"/>
  <c r="J46" i="2"/>
  <c r="I46" i="2"/>
  <c r="H201" i="2"/>
  <c r="L201" i="2"/>
  <c r="M201" i="2" s="1"/>
  <c r="N201" i="2"/>
  <c r="O201" i="2" s="1"/>
  <c r="K201" i="2"/>
  <c r="J201" i="2"/>
  <c r="I201" i="2"/>
  <c r="H181" i="2"/>
  <c r="L181" i="2"/>
  <c r="M181" i="2" s="1"/>
  <c r="N181" i="2"/>
  <c r="O181" i="2" s="1"/>
  <c r="K181" i="2"/>
  <c r="J181" i="2"/>
  <c r="I181" i="2"/>
  <c r="H97" i="2" l="1"/>
  <c r="I97" i="2"/>
  <c r="J97" i="2"/>
  <c r="K97" i="2"/>
  <c r="L97" i="2"/>
  <c r="M97" i="2" s="1"/>
  <c r="N97" i="2"/>
  <c r="O97" i="2" s="1"/>
  <c r="H165" i="2"/>
  <c r="H113" i="2"/>
  <c r="H157" i="2"/>
  <c r="H5" i="2"/>
  <c r="H123" i="2"/>
  <c r="H86" i="2"/>
  <c r="H117" i="2"/>
  <c r="H43" i="2"/>
  <c r="H26" i="2"/>
  <c r="H52" i="2"/>
  <c r="H146" i="2"/>
  <c r="H177" i="2"/>
  <c r="H132" i="2"/>
  <c r="H82" i="2"/>
  <c r="H110" i="2"/>
  <c r="H192" i="2"/>
  <c r="H126" i="2"/>
  <c r="H72" i="2"/>
  <c r="H10" i="2"/>
  <c r="H33" i="2"/>
  <c r="H39" i="2"/>
  <c r="H188" i="2"/>
  <c r="H197" i="2"/>
  <c r="H57" i="2"/>
  <c r="H147" i="2"/>
  <c r="H107" i="2"/>
  <c r="H174" i="2"/>
  <c r="H54" i="2"/>
  <c r="H99" i="2"/>
  <c r="H58" i="2"/>
  <c r="H68" i="2"/>
  <c r="H74" i="2"/>
  <c r="H148" i="2"/>
  <c r="H8" i="2"/>
  <c r="H128" i="2"/>
  <c r="H199" i="2"/>
  <c r="H50" i="2"/>
  <c r="H4" i="2"/>
  <c r="H71" i="2"/>
  <c r="H203" i="2"/>
  <c r="H189" i="2"/>
  <c r="H34" i="2"/>
  <c r="H180" i="2"/>
  <c r="H65" i="2"/>
  <c r="H7" i="2"/>
  <c r="H40" i="2"/>
  <c r="H144" i="2"/>
  <c r="H114" i="2"/>
  <c r="H112" i="2"/>
  <c r="H133" i="2"/>
  <c r="H23" i="2"/>
  <c r="H167" i="2"/>
  <c r="H42" i="2"/>
  <c r="H77" i="2"/>
  <c r="H79" i="2"/>
  <c r="H2" i="2"/>
  <c r="H11" i="2"/>
  <c r="H168" i="2"/>
  <c r="H194" i="2"/>
  <c r="H173" i="2"/>
  <c r="H3" i="2"/>
  <c r="H205" i="2"/>
  <c r="H45" i="2"/>
  <c r="H16" i="2"/>
  <c r="H78" i="2"/>
  <c r="H53" i="2"/>
  <c r="H51" i="2"/>
  <c r="H38" i="2"/>
  <c r="H94" i="2"/>
  <c r="H20" i="2"/>
  <c r="H143" i="2"/>
  <c r="H17" i="2"/>
  <c r="H64" i="2"/>
  <c r="H176" i="2"/>
  <c r="H140" i="2"/>
  <c r="H186" i="2"/>
  <c r="H158" i="2"/>
  <c r="H120" i="2"/>
  <c r="H9" i="2"/>
  <c r="H6" i="2"/>
  <c r="H21" i="2"/>
  <c r="H138" i="2"/>
  <c r="H149" i="2"/>
  <c r="H129" i="2"/>
  <c r="H152" i="2"/>
  <c r="H185" i="2"/>
  <c r="H73" i="2"/>
  <c r="H87" i="2"/>
  <c r="H84" i="2"/>
  <c r="H66" i="2"/>
  <c r="H130" i="2"/>
  <c r="H118" i="2"/>
  <c r="H35" i="2"/>
  <c r="H202" i="2"/>
  <c r="H60" i="2"/>
  <c r="H36" i="2"/>
  <c r="H95" i="2"/>
  <c r="H109" i="2"/>
  <c r="H90" i="2"/>
  <c r="H76" i="2"/>
  <c r="H172" i="2"/>
  <c r="H154" i="2"/>
  <c r="H184" i="2"/>
  <c r="H136" i="2"/>
  <c r="H62" i="2"/>
  <c r="H19" i="2"/>
  <c r="H55" i="2"/>
  <c r="H171" i="2"/>
  <c r="H145" i="2"/>
  <c r="H196" i="2"/>
  <c r="H49" i="2"/>
  <c r="H59" i="2"/>
  <c r="H169" i="2"/>
  <c r="H31" i="2"/>
  <c r="H12" i="2"/>
  <c r="H100" i="2"/>
  <c r="H164" i="2"/>
  <c r="H183" i="2"/>
  <c r="H29" i="2"/>
  <c r="H131" i="2"/>
  <c r="H162" i="2"/>
  <c r="H121" i="2"/>
  <c r="H101" i="2"/>
  <c r="H111" i="2"/>
  <c r="H70" i="2"/>
  <c r="H81" i="2"/>
  <c r="H115" i="2"/>
  <c r="H161" i="2"/>
  <c r="H15" i="2"/>
  <c r="H85" i="2"/>
  <c r="H30" i="2"/>
  <c r="H160" i="2"/>
  <c r="H27" i="2"/>
  <c r="H193" i="2"/>
  <c r="H102" i="2"/>
  <c r="H141" i="2"/>
  <c r="H134" i="2"/>
  <c r="H178" i="2"/>
  <c r="H32" i="2"/>
  <c r="H89" i="2"/>
  <c r="H18" i="2"/>
  <c r="H200" i="2"/>
  <c r="H80" i="2"/>
  <c r="H187" i="2"/>
  <c r="H44" i="2"/>
  <c r="H48" i="2"/>
  <c r="H151" i="2"/>
  <c r="H155" i="2"/>
  <c r="H204" i="2"/>
  <c r="H139" i="2"/>
  <c r="H156" i="2"/>
  <c r="H125" i="2"/>
  <c r="H124" i="2"/>
  <c r="H170" i="2"/>
  <c r="H137" i="2"/>
  <c r="H108" i="2"/>
  <c r="H179" i="2"/>
  <c r="H13" i="2"/>
  <c r="H207" i="2"/>
  <c r="H182" i="2"/>
  <c r="H150" i="2"/>
  <c r="H106" i="2"/>
  <c r="H195" i="2"/>
  <c r="H47" i="2"/>
  <c r="H14" i="2"/>
  <c r="H116" i="2"/>
  <c r="H135" i="2"/>
  <c r="H104" i="2"/>
  <c r="H24" i="2"/>
  <c r="H96" i="2"/>
  <c r="H41" i="2"/>
  <c r="H63" i="2"/>
  <c r="H75" i="2"/>
  <c r="H175" i="2"/>
  <c r="H61" i="2"/>
  <c r="H103" i="2"/>
  <c r="H93" i="2"/>
  <c r="H88" i="2"/>
  <c r="H56" i="2"/>
  <c r="H206" i="2"/>
  <c r="H142" i="2"/>
  <c r="H67" i="2"/>
  <c r="AT30" i="8" l="1"/>
  <c r="AT31" i="8"/>
  <c r="AT26" i="8"/>
  <c r="AT14" i="8"/>
  <c r="AT21" i="8"/>
  <c r="AT28" i="8"/>
  <c r="AT4" i="8"/>
  <c r="AT25" i="8"/>
  <c r="AT12" i="8"/>
  <c r="AT13" i="8"/>
  <c r="AT7" i="8"/>
  <c r="AT6" i="8"/>
  <c r="AT8" i="8"/>
  <c r="AT16" i="8"/>
  <c r="AT11" i="8"/>
  <c r="AT19" i="8"/>
  <c r="AT22" i="8"/>
  <c r="AT23" i="8"/>
  <c r="AT20" i="8"/>
  <c r="AT27" i="8"/>
  <c r="AT17" i="8"/>
  <c r="AT9" i="8"/>
  <c r="AT15" i="8"/>
  <c r="AT5" i="8"/>
  <c r="AT3" i="8"/>
  <c r="AT18" i="8"/>
  <c r="AT24" i="8"/>
  <c r="AT10" i="8"/>
  <c r="AT2" i="8"/>
  <c r="AT29" i="8"/>
  <c r="AO30" i="8"/>
  <c r="AO31" i="8"/>
  <c r="AO26" i="8"/>
  <c r="AO14" i="8"/>
  <c r="AO21" i="8"/>
  <c r="AO28" i="8"/>
  <c r="AO4" i="8"/>
  <c r="AO25" i="8"/>
  <c r="AO12" i="8"/>
  <c r="AO13" i="8"/>
  <c r="AO7" i="8"/>
  <c r="AO6" i="8"/>
  <c r="AO8" i="8"/>
  <c r="AO16" i="8"/>
  <c r="AO11" i="8"/>
  <c r="AO19" i="8"/>
  <c r="AO22" i="8"/>
  <c r="AO23" i="8"/>
  <c r="AO20" i="8"/>
  <c r="AO27" i="8"/>
  <c r="AO17" i="8"/>
  <c r="AO9" i="8"/>
  <c r="AO15" i="8"/>
  <c r="AO5" i="8"/>
  <c r="AO3" i="8"/>
  <c r="AO18" i="8"/>
  <c r="AO24" i="8"/>
  <c r="AO10" i="8"/>
  <c r="AO2" i="8"/>
  <c r="AO29" i="8"/>
  <c r="AJ30" i="8"/>
  <c r="AJ31" i="8"/>
  <c r="AJ26" i="8"/>
  <c r="AJ14" i="8"/>
  <c r="AJ21" i="8"/>
  <c r="AJ28" i="8"/>
  <c r="AJ4" i="8"/>
  <c r="AJ25" i="8"/>
  <c r="AJ12" i="8"/>
  <c r="AJ13" i="8"/>
  <c r="AJ7" i="8"/>
  <c r="AJ6" i="8"/>
  <c r="AJ8" i="8"/>
  <c r="AJ16" i="8"/>
  <c r="AJ11" i="8"/>
  <c r="AJ19" i="8"/>
  <c r="AJ22" i="8"/>
  <c r="AJ23" i="8"/>
  <c r="AJ20" i="8"/>
  <c r="AJ27" i="8"/>
  <c r="AJ17" i="8"/>
  <c r="AJ9" i="8"/>
  <c r="AJ15" i="8"/>
  <c r="AJ5" i="8"/>
  <c r="AJ3" i="8"/>
  <c r="AJ18" i="8"/>
  <c r="AJ24" i="8"/>
  <c r="AJ10" i="8"/>
  <c r="AJ2" i="8"/>
  <c r="AJ29" i="8"/>
  <c r="AE30" i="8"/>
  <c r="AE31" i="8"/>
  <c r="AE26" i="8"/>
  <c r="AE14" i="8"/>
  <c r="AE21" i="8"/>
  <c r="AE28" i="8"/>
  <c r="AE4" i="8"/>
  <c r="AE25" i="8"/>
  <c r="AE12" i="8"/>
  <c r="AE13" i="8"/>
  <c r="AE7" i="8"/>
  <c r="AE6" i="8"/>
  <c r="AE8" i="8"/>
  <c r="AE16" i="8"/>
  <c r="AE11" i="8"/>
  <c r="AE19" i="8"/>
  <c r="AE22" i="8"/>
  <c r="AE23" i="8"/>
  <c r="AE20" i="8"/>
  <c r="AE27" i="8"/>
  <c r="AE17" i="8"/>
  <c r="AE9" i="8"/>
  <c r="AE15" i="8"/>
  <c r="AE5" i="8"/>
  <c r="AE3" i="8"/>
  <c r="AE18" i="8"/>
  <c r="AE24" i="8"/>
  <c r="AE10" i="8"/>
  <c r="AE2" i="8"/>
  <c r="AE29" i="8"/>
  <c r="Z30" i="8"/>
  <c r="Z31" i="8"/>
  <c r="Z26" i="8"/>
  <c r="Z14" i="8"/>
  <c r="Z21" i="8"/>
  <c r="Z28" i="8"/>
  <c r="Z4" i="8"/>
  <c r="Z25" i="8"/>
  <c r="Z12" i="8"/>
  <c r="Z13" i="8"/>
  <c r="Z7" i="8"/>
  <c r="Z6" i="8"/>
  <c r="Z8" i="8"/>
  <c r="Z16" i="8"/>
  <c r="Z11" i="8"/>
  <c r="Z19" i="8"/>
  <c r="Z22" i="8"/>
  <c r="Z23" i="8"/>
  <c r="Z20" i="8"/>
  <c r="Z27" i="8"/>
  <c r="Z17" i="8"/>
  <c r="Z9" i="8"/>
  <c r="Z15" i="8"/>
  <c r="Z5" i="8"/>
  <c r="Z3" i="8"/>
  <c r="Z18" i="8"/>
  <c r="Z24" i="8"/>
  <c r="Z10" i="8"/>
  <c r="Z2" i="8"/>
  <c r="Z29" i="8"/>
  <c r="U30" i="8"/>
  <c r="U31" i="8"/>
  <c r="U26" i="8"/>
  <c r="U14" i="8"/>
  <c r="U21" i="8"/>
  <c r="U28" i="8"/>
  <c r="U4" i="8"/>
  <c r="U25" i="8"/>
  <c r="U12" i="8"/>
  <c r="U13" i="8"/>
  <c r="U7" i="8"/>
  <c r="U6" i="8"/>
  <c r="U8" i="8"/>
  <c r="U16" i="8"/>
  <c r="U11" i="8"/>
  <c r="U19" i="8"/>
  <c r="U22" i="8"/>
  <c r="U23" i="8"/>
  <c r="U20" i="8"/>
  <c r="U27" i="8"/>
  <c r="U17" i="8"/>
  <c r="U9" i="8"/>
  <c r="U15" i="8"/>
  <c r="U5" i="8"/>
  <c r="U3" i="8"/>
  <c r="U18" i="8"/>
  <c r="U24" i="8"/>
  <c r="U10" i="8"/>
  <c r="U2" i="8"/>
  <c r="U29" i="8"/>
  <c r="P30" i="8"/>
  <c r="P31" i="8"/>
  <c r="P26" i="8"/>
  <c r="P14" i="8"/>
  <c r="P21" i="8"/>
  <c r="P28" i="8"/>
  <c r="P4" i="8"/>
  <c r="P25" i="8"/>
  <c r="P12" i="8"/>
  <c r="P13" i="8"/>
  <c r="P7" i="8"/>
  <c r="P6" i="8"/>
  <c r="P8" i="8"/>
  <c r="P16" i="8"/>
  <c r="P11" i="8"/>
  <c r="P19" i="8"/>
  <c r="P22" i="8"/>
  <c r="P23" i="8"/>
  <c r="P20" i="8"/>
  <c r="P27" i="8"/>
  <c r="P17" i="8"/>
  <c r="P9" i="8"/>
  <c r="P15" i="8"/>
  <c r="P5" i="8"/>
  <c r="P3" i="8"/>
  <c r="P18" i="8"/>
  <c r="P24" i="8"/>
  <c r="P10" i="8"/>
  <c r="P2" i="8"/>
  <c r="P29" i="8"/>
  <c r="K30" i="8"/>
  <c r="K31" i="8"/>
  <c r="K26" i="8"/>
  <c r="K14" i="8"/>
  <c r="K21" i="8"/>
  <c r="K28" i="8"/>
  <c r="K4" i="8"/>
  <c r="K25" i="8"/>
  <c r="K12" i="8"/>
  <c r="K13" i="8"/>
  <c r="K7" i="8"/>
  <c r="K6" i="8"/>
  <c r="K8" i="8"/>
  <c r="K16" i="8"/>
  <c r="K11" i="8"/>
  <c r="K19" i="8"/>
  <c r="K22" i="8"/>
  <c r="K23" i="8"/>
  <c r="K20" i="8"/>
  <c r="K27" i="8"/>
  <c r="K17" i="8"/>
  <c r="K9" i="8"/>
  <c r="K15" i="8"/>
  <c r="K5" i="8"/>
  <c r="K3" i="8"/>
  <c r="K18" i="8"/>
  <c r="K24" i="8"/>
  <c r="K10" i="8"/>
  <c r="K2" i="8"/>
  <c r="K29" i="8"/>
  <c r="F30" i="8"/>
  <c r="AU30" i="8" s="1"/>
  <c r="F31" i="8"/>
  <c r="AU31" i="8" s="1"/>
  <c r="F26" i="8"/>
  <c r="BL26" i="8" s="1"/>
  <c r="F14" i="8"/>
  <c r="BL14" i="8" s="1"/>
  <c r="F21" i="8"/>
  <c r="BL21" i="8" s="1"/>
  <c r="F28" i="8"/>
  <c r="BL28" i="8" s="1"/>
  <c r="F4" i="8"/>
  <c r="AU4" i="8" s="1"/>
  <c r="F25" i="8"/>
  <c r="AU25" i="8" s="1"/>
  <c r="F12" i="8"/>
  <c r="AU12" i="8" s="1"/>
  <c r="F13" i="8"/>
  <c r="AU13" i="8" s="1"/>
  <c r="F7" i="8"/>
  <c r="BL7" i="8" s="1"/>
  <c r="F6" i="8"/>
  <c r="BL6" i="8" s="1"/>
  <c r="F8" i="8"/>
  <c r="AU8" i="8" s="1"/>
  <c r="F16" i="8"/>
  <c r="AU16" i="8" s="1"/>
  <c r="F11" i="8"/>
  <c r="AU11" i="8" s="1"/>
  <c r="F19" i="8"/>
  <c r="BL19" i="8" s="1"/>
  <c r="F22" i="8"/>
  <c r="BL22" i="8" s="1"/>
  <c r="F23" i="8"/>
  <c r="BL23" i="8" s="1"/>
  <c r="F20" i="8"/>
  <c r="AU20" i="8" s="1"/>
  <c r="F27" i="8"/>
  <c r="AU27" i="8" s="1"/>
  <c r="F17" i="8"/>
  <c r="AU17" i="8" s="1"/>
  <c r="F9" i="8"/>
  <c r="AU9" i="8" s="1"/>
  <c r="F15" i="8"/>
  <c r="BL15" i="8" s="1"/>
  <c r="F5" i="8"/>
  <c r="BL5" i="8" s="1"/>
  <c r="F3" i="8"/>
  <c r="AU3" i="8" s="1"/>
  <c r="F18" i="8"/>
  <c r="AU18" i="8" s="1"/>
  <c r="F24" i="8"/>
  <c r="AU24" i="8" s="1"/>
  <c r="F10" i="8"/>
  <c r="AU10" i="8" s="1"/>
  <c r="F2" i="8"/>
  <c r="AU2" i="8" s="1"/>
  <c r="F29" i="8"/>
  <c r="BL29" i="8" s="1"/>
  <c r="BJ32" i="8"/>
  <c r="BK24" i="8"/>
  <c r="BM24" i="8"/>
  <c r="BN24" i="8"/>
  <c r="BK10" i="8"/>
  <c r="BM10" i="8"/>
  <c r="BN10" i="8"/>
  <c r="BK2" i="8"/>
  <c r="BM2" i="8"/>
  <c r="BN2" i="8"/>
  <c r="BN30" i="8"/>
  <c r="BN31" i="8"/>
  <c r="BN26" i="8"/>
  <c r="BN14" i="8"/>
  <c r="BN21" i="8"/>
  <c r="BN28" i="8"/>
  <c r="BN4" i="8"/>
  <c r="BN25" i="8"/>
  <c r="BN12" i="8"/>
  <c r="BN13" i="8"/>
  <c r="BN7" i="8"/>
  <c r="BN6" i="8"/>
  <c r="BN8" i="8"/>
  <c r="BN16" i="8"/>
  <c r="BN11" i="8"/>
  <c r="BN19" i="8"/>
  <c r="BN22" i="8"/>
  <c r="BN23" i="8"/>
  <c r="BN20" i="8"/>
  <c r="BN27" i="8"/>
  <c r="BN17" i="8"/>
  <c r="BN9" i="8"/>
  <c r="BN15" i="8"/>
  <c r="BN5" i="8"/>
  <c r="BN3" i="8"/>
  <c r="BN18" i="8"/>
  <c r="BN29" i="8"/>
  <c r="BM30" i="8"/>
  <c r="BM31" i="8"/>
  <c r="BM26" i="8"/>
  <c r="BM14" i="8"/>
  <c r="BM21" i="8"/>
  <c r="BM28" i="8"/>
  <c r="BM4" i="8"/>
  <c r="BM25" i="8"/>
  <c r="BM12" i="8"/>
  <c r="BM13" i="8"/>
  <c r="BM7" i="8"/>
  <c r="BM6" i="8"/>
  <c r="BM8" i="8"/>
  <c r="BM16" i="8"/>
  <c r="BM11" i="8"/>
  <c r="BM19" i="8"/>
  <c r="BM22" i="8"/>
  <c r="BM23" i="8"/>
  <c r="BM20" i="8"/>
  <c r="BM27" i="8"/>
  <c r="BM17" i="8"/>
  <c r="BM9" i="8"/>
  <c r="BM15" i="8"/>
  <c r="BM5" i="8"/>
  <c r="BM3" i="8"/>
  <c r="BM18" i="8"/>
  <c r="BM29" i="8"/>
  <c r="BL18" i="8"/>
  <c r="BL25" i="8"/>
  <c r="BL31" i="8"/>
  <c r="BK30" i="8"/>
  <c r="BK31" i="8"/>
  <c r="BK26" i="8"/>
  <c r="BK14" i="8"/>
  <c r="BK21" i="8"/>
  <c r="BK28" i="8"/>
  <c r="BK4" i="8"/>
  <c r="BK25" i="8"/>
  <c r="BK12" i="8"/>
  <c r="BK13" i="8"/>
  <c r="BK7" i="8"/>
  <c r="BK6" i="8"/>
  <c r="BK8" i="8"/>
  <c r="BK16" i="8"/>
  <c r="BK11" i="8"/>
  <c r="BK19" i="8"/>
  <c r="BK22" i="8"/>
  <c r="BK23" i="8"/>
  <c r="BK20" i="8"/>
  <c r="BK27" i="8"/>
  <c r="BK17" i="8"/>
  <c r="BK9" i="8"/>
  <c r="BK15" i="8"/>
  <c r="BK5" i="8"/>
  <c r="BK3" i="8"/>
  <c r="BK18" i="8"/>
  <c r="BK29" i="8"/>
  <c r="BL16" i="8" l="1"/>
  <c r="BL27" i="8"/>
  <c r="AU15" i="8"/>
  <c r="BL2" i="8"/>
  <c r="BL20" i="8"/>
  <c r="BO20" i="8" s="1"/>
  <c r="BL4" i="8"/>
  <c r="AU21" i="8"/>
  <c r="AU14" i="8"/>
  <c r="AU22" i="8"/>
  <c r="AU19" i="8"/>
  <c r="AU29" i="8"/>
  <c r="AU7" i="8"/>
  <c r="BC2" i="8"/>
  <c r="AU5" i="8"/>
  <c r="AU23" i="8"/>
  <c r="AU6" i="8"/>
  <c r="AU28" i="8"/>
  <c r="AU26" i="8"/>
  <c r="AX10" i="8"/>
  <c r="BL30" i="8"/>
  <c r="BO30" i="8" s="1"/>
  <c r="BL8" i="8"/>
  <c r="BL3" i="8"/>
  <c r="BO3" i="8" s="1"/>
  <c r="BL10" i="8"/>
  <c r="BO10" i="8" s="1"/>
  <c r="AV2" i="8"/>
  <c r="AW2" i="8"/>
  <c r="BA2" i="8"/>
  <c r="AZ2" i="8"/>
  <c r="AX2" i="8"/>
  <c r="BC24" i="8"/>
  <c r="AY24" i="8"/>
  <c r="BL12" i="8"/>
  <c r="BO12" i="8" s="1"/>
  <c r="BL11" i="8"/>
  <c r="BO11" i="8" s="1"/>
  <c r="BL17" i="8"/>
  <c r="BO17" i="8" s="1"/>
  <c r="BL13" i="8"/>
  <c r="BO13" i="8" s="1"/>
  <c r="BL9" i="8"/>
  <c r="BO9" i="8" s="1"/>
  <c r="BL24" i="8"/>
  <c r="BO24" i="8" s="1"/>
  <c r="BA10" i="8"/>
  <c r="BB24" i="8"/>
  <c r="AV24" i="8"/>
  <c r="BB2" i="8"/>
  <c r="AY2" i="8"/>
  <c r="BD2" i="8"/>
  <c r="BA24" i="8"/>
  <c r="AZ24" i="8"/>
  <c r="AX24" i="8"/>
  <c r="BO2" i="8"/>
  <c r="BD24" i="8"/>
  <c r="AW24" i="8"/>
  <c r="BO14" i="8"/>
  <c r="BC10" i="8"/>
  <c r="AW10" i="8"/>
  <c r="BB10" i="8"/>
  <c r="AV10" i="8"/>
  <c r="AZ10" i="8"/>
  <c r="AY10" i="8"/>
  <c r="BD10" i="8"/>
  <c r="BO6" i="8"/>
  <c r="BO19" i="8"/>
  <c r="BO31" i="8"/>
  <c r="BO8" i="8"/>
  <c r="BO15" i="8"/>
  <c r="BO7" i="8"/>
  <c r="BO21" i="8"/>
  <c r="BO29" i="8"/>
  <c r="BO18" i="8"/>
  <c r="BO22" i="8"/>
  <c r="BO4" i="8"/>
  <c r="BO28" i="8"/>
  <c r="BO5" i="8"/>
  <c r="BO23" i="8"/>
  <c r="BO26" i="8"/>
  <c r="BO25" i="8"/>
  <c r="BO16" i="8"/>
  <c r="BO27" i="8"/>
  <c r="AU34" i="8" l="1"/>
  <c r="AU32" i="8"/>
  <c r="D185" i="1" l="1"/>
  <c r="D169" i="1"/>
  <c r="D161" i="1"/>
  <c r="D142" i="1"/>
  <c r="D34" i="1"/>
  <c r="D37" i="1"/>
  <c r="D87" i="1"/>
  <c r="D190" i="1"/>
  <c r="D176" i="1"/>
  <c r="D93" i="1"/>
  <c r="D24" i="1"/>
  <c r="D121" i="1"/>
  <c r="D14" i="1"/>
  <c r="D97" i="1"/>
  <c r="D81" i="1"/>
  <c r="D196" i="1"/>
  <c r="D35" i="1"/>
  <c r="D45" i="1"/>
  <c r="D170" i="1"/>
  <c r="D98" i="1"/>
  <c r="D143" i="1"/>
  <c r="D112" i="1"/>
  <c r="D78" i="1"/>
  <c r="D132" i="1"/>
  <c r="D175" i="1"/>
  <c r="D138" i="1"/>
  <c r="D113" i="1"/>
  <c r="D118" i="1"/>
  <c r="D49" i="1"/>
  <c r="D187" i="1"/>
  <c r="D11" i="1"/>
  <c r="D88" i="1"/>
  <c r="D90" i="1"/>
  <c r="D26" i="1"/>
  <c r="D114" i="1"/>
  <c r="D57" i="1"/>
  <c r="D137" i="1"/>
  <c r="D31" i="1"/>
  <c r="D100" i="1"/>
  <c r="D183" i="1"/>
  <c r="D154" i="1"/>
  <c r="D107" i="1"/>
  <c r="D16" i="1"/>
  <c r="D56" i="1"/>
  <c r="D79" i="1"/>
  <c r="D94" i="1"/>
  <c r="D20" i="1"/>
  <c r="D54" i="1"/>
  <c r="D48" i="1"/>
  <c r="D99" i="1"/>
  <c r="D189" i="1"/>
  <c r="D180" i="1"/>
  <c r="D13" i="1"/>
  <c r="D62" i="1"/>
  <c r="D111" i="1"/>
  <c r="D25" i="1"/>
  <c r="D40" i="1"/>
  <c r="D101" i="1"/>
  <c r="D74" i="1"/>
  <c r="D3" i="1"/>
  <c r="D160" i="1"/>
  <c r="D179" i="1"/>
  <c r="D95" i="1"/>
  <c r="D139" i="1"/>
  <c r="D50" i="1"/>
  <c r="D119" i="1"/>
  <c r="D6" i="1"/>
  <c r="D77" i="1"/>
  <c r="D103" i="1"/>
  <c r="D27" i="1"/>
  <c r="D148" i="1"/>
  <c r="D145" i="1"/>
  <c r="D10" i="1"/>
  <c r="D150" i="1"/>
  <c r="D133" i="1"/>
  <c r="D75" i="1"/>
  <c r="D22" i="1"/>
  <c r="D36" i="1"/>
  <c r="D29" i="1"/>
  <c r="D18" i="1"/>
  <c r="D152" i="1"/>
  <c r="D30" i="1"/>
  <c r="D188" i="1"/>
  <c r="D186" i="1"/>
  <c r="D89" i="1"/>
  <c r="D105" i="1"/>
  <c r="D136" i="1"/>
  <c r="D2" i="1"/>
  <c r="D123" i="1"/>
  <c r="D127" i="1"/>
  <c r="D116" i="1"/>
  <c r="D135" i="1"/>
  <c r="D33" i="1"/>
  <c r="D102" i="1"/>
  <c r="D15" i="1"/>
  <c r="D193" i="1"/>
  <c r="D28" i="1"/>
  <c r="D85" i="1"/>
  <c r="D130" i="1"/>
  <c r="D156" i="1"/>
  <c r="D44" i="1"/>
  <c r="D63" i="1"/>
  <c r="D80" i="1"/>
  <c r="D9" i="1"/>
  <c r="D167" i="1"/>
  <c r="D91" i="1"/>
  <c r="D149" i="1"/>
  <c r="D144" i="1"/>
  <c r="D173" i="1"/>
  <c r="D126" i="1"/>
  <c r="D172" i="1"/>
  <c r="D159" i="1"/>
  <c r="D174" i="1"/>
  <c r="D67" i="1"/>
  <c r="D168" i="1"/>
  <c r="D110" i="1"/>
  <c r="D38" i="1"/>
  <c r="D178" i="1"/>
  <c r="D158" i="1"/>
  <c r="D17" i="1"/>
  <c r="D157" i="1"/>
  <c r="D191" i="1"/>
  <c r="D125" i="1"/>
  <c r="D43" i="1"/>
  <c r="D106" i="1"/>
  <c r="D109" i="1"/>
  <c r="D58" i="1"/>
  <c r="D165" i="1"/>
  <c r="D32" i="1"/>
  <c r="D146" i="1"/>
  <c r="D60" i="1"/>
  <c r="D84" i="1"/>
  <c r="D108" i="1"/>
  <c r="D69" i="1"/>
  <c r="D64" i="1"/>
  <c r="D117" i="1"/>
  <c r="D86" i="1"/>
  <c r="D21" i="1"/>
  <c r="D55" i="1"/>
  <c r="D5" i="1"/>
  <c r="D195" i="1"/>
  <c r="D96" i="1"/>
  <c r="D177" i="1"/>
  <c r="D53" i="1"/>
  <c r="D194" i="1"/>
  <c r="D122" i="1"/>
  <c r="D51" i="1"/>
  <c r="D197" i="1"/>
  <c r="D164" i="1"/>
  <c r="D192" i="1"/>
  <c r="D59" i="1"/>
  <c r="D19" i="1"/>
  <c r="D141" i="1"/>
  <c r="D199" i="1"/>
  <c r="D182" i="1"/>
  <c r="D181" i="1"/>
  <c r="D7" i="1"/>
  <c r="D71" i="1"/>
  <c r="D42" i="1"/>
  <c r="D104" i="1"/>
  <c r="D120" i="1"/>
  <c r="D46" i="1"/>
  <c r="D166" i="1"/>
  <c r="D92" i="1"/>
  <c r="D162" i="1"/>
  <c r="D68" i="1"/>
  <c r="D41" i="1"/>
  <c r="D163" i="1"/>
  <c r="D151" i="1"/>
  <c r="D82" i="1"/>
  <c r="D134" i="1"/>
  <c r="D115" i="1"/>
  <c r="D72" i="1"/>
  <c r="D8" i="1"/>
  <c r="D184" i="1"/>
  <c r="D200" i="1"/>
  <c r="D153" i="1"/>
  <c r="D12" i="1"/>
  <c r="D66" i="1"/>
  <c r="D147" i="1"/>
  <c r="D76" i="1"/>
  <c r="D52" i="1"/>
  <c r="D128" i="1"/>
  <c r="D129" i="1"/>
  <c r="D155" i="1"/>
  <c r="D70" i="1"/>
  <c r="D73" i="1"/>
  <c r="D140" i="1"/>
  <c r="D171" i="1"/>
  <c r="D39" i="1"/>
  <c r="D198" i="1"/>
  <c r="D124" i="1"/>
  <c r="D131" i="1"/>
  <c r="D4" i="1"/>
  <c r="D83" i="1"/>
  <c r="D47" i="1"/>
  <c r="D65" i="1"/>
  <c r="D61" i="1"/>
  <c r="F185" i="1"/>
  <c r="F169" i="1"/>
  <c r="F161" i="1"/>
  <c r="F37" i="1"/>
  <c r="F87" i="1"/>
  <c r="F190" i="1"/>
  <c r="F176" i="1"/>
  <c r="F93" i="1"/>
  <c r="F24" i="1"/>
  <c r="F121" i="1"/>
  <c r="F14" i="1"/>
  <c r="F97" i="1"/>
  <c r="F81" i="1"/>
  <c r="F196" i="1"/>
  <c r="F35" i="1"/>
  <c r="F45" i="1"/>
  <c r="F170" i="1"/>
  <c r="F98" i="1"/>
  <c r="F112" i="1"/>
  <c r="F78" i="1"/>
  <c r="F132" i="1"/>
  <c r="F175" i="1"/>
  <c r="F138" i="1"/>
  <c r="F113" i="1"/>
  <c r="F118" i="1"/>
  <c r="F49" i="1"/>
  <c r="F11" i="1"/>
  <c r="F88" i="1"/>
  <c r="F90" i="1"/>
  <c r="F26" i="1"/>
  <c r="F114" i="1"/>
  <c r="F57" i="1"/>
  <c r="F137" i="1"/>
  <c r="F31" i="1"/>
  <c r="F100" i="1"/>
  <c r="F183" i="1"/>
  <c r="F154" i="1"/>
  <c r="F107" i="1"/>
  <c r="F16" i="1"/>
  <c r="F56" i="1"/>
  <c r="F79" i="1"/>
  <c r="F94" i="1"/>
  <c r="F20" i="1"/>
  <c r="F54" i="1"/>
  <c r="F48" i="1"/>
  <c r="F99" i="1"/>
  <c r="F189" i="1"/>
  <c r="F180" i="1"/>
  <c r="F13" i="1"/>
  <c r="F62" i="1"/>
  <c r="F111" i="1"/>
  <c r="F25" i="1"/>
  <c r="F40" i="1"/>
  <c r="F101" i="1"/>
  <c r="F74" i="1"/>
  <c r="F3" i="1"/>
  <c r="F160" i="1"/>
  <c r="F179" i="1"/>
  <c r="F95" i="1"/>
  <c r="F139" i="1"/>
  <c r="F50" i="1"/>
  <c r="F119" i="1"/>
  <c r="F6" i="1"/>
  <c r="F77" i="1"/>
  <c r="F103" i="1"/>
  <c r="F27" i="1"/>
  <c r="F148" i="1"/>
  <c r="F145" i="1"/>
  <c r="F10" i="1"/>
  <c r="F150" i="1"/>
  <c r="F133" i="1"/>
  <c r="F75" i="1"/>
  <c r="F22" i="1"/>
  <c r="F36" i="1"/>
  <c r="F29" i="1"/>
  <c r="F18" i="1"/>
  <c r="F152" i="1"/>
  <c r="F30" i="1"/>
  <c r="F188" i="1"/>
  <c r="F186" i="1"/>
  <c r="F89" i="1"/>
  <c r="F105" i="1"/>
  <c r="F136" i="1"/>
  <c r="F2" i="1"/>
  <c r="F123" i="1"/>
  <c r="F127" i="1"/>
  <c r="F116" i="1"/>
  <c r="F135" i="1"/>
  <c r="F33" i="1"/>
  <c r="F102" i="1"/>
  <c r="F15" i="1"/>
  <c r="F193" i="1"/>
  <c r="F28" i="1"/>
  <c r="F85" i="1"/>
  <c r="F130" i="1"/>
  <c r="F156" i="1"/>
  <c r="F44" i="1"/>
  <c r="F63" i="1"/>
  <c r="F80" i="1"/>
  <c r="F9" i="1"/>
  <c r="F91" i="1"/>
  <c r="F149" i="1"/>
  <c r="F144" i="1"/>
  <c r="F173" i="1"/>
  <c r="F126" i="1"/>
  <c r="F172" i="1"/>
  <c r="F159" i="1"/>
  <c r="F174" i="1"/>
  <c r="F67" i="1"/>
  <c r="F168" i="1"/>
  <c r="F110" i="1"/>
  <c r="F38" i="1"/>
  <c r="F178" i="1"/>
  <c r="F158" i="1"/>
  <c r="F17" i="1"/>
  <c r="F157" i="1"/>
  <c r="F191" i="1"/>
  <c r="F125" i="1"/>
  <c r="F43" i="1"/>
  <c r="F109" i="1"/>
  <c r="F58" i="1"/>
  <c r="F165" i="1"/>
  <c r="F32" i="1"/>
  <c r="F146" i="1"/>
  <c r="F60" i="1"/>
  <c r="F84" i="1"/>
  <c r="F108" i="1"/>
  <c r="F69" i="1"/>
  <c r="F64" i="1"/>
  <c r="F117" i="1"/>
  <c r="F86" i="1"/>
  <c r="F21" i="1"/>
  <c r="F55" i="1"/>
  <c r="F5" i="1"/>
  <c r="F195" i="1"/>
  <c r="F96" i="1"/>
  <c r="F177" i="1"/>
  <c r="F53" i="1"/>
  <c r="F194" i="1"/>
  <c r="F51" i="1"/>
  <c r="F197" i="1"/>
  <c r="F164" i="1"/>
  <c r="F192" i="1"/>
  <c r="F19" i="1"/>
  <c r="F141" i="1"/>
  <c r="F199" i="1"/>
  <c r="F182" i="1"/>
  <c r="F181" i="1"/>
  <c r="F7" i="1"/>
  <c r="F71" i="1"/>
  <c r="F42" i="1"/>
  <c r="F104" i="1"/>
  <c r="F120" i="1"/>
  <c r="F46" i="1"/>
  <c r="F166" i="1"/>
  <c r="F92" i="1"/>
  <c r="F162" i="1"/>
  <c r="F68" i="1"/>
  <c r="F41" i="1"/>
  <c r="F163" i="1"/>
  <c r="F151" i="1"/>
  <c r="F82" i="1"/>
  <c r="F134" i="1"/>
  <c r="F115" i="1"/>
  <c r="F72" i="1"/>
  <c r="F8" i="1"/>
  <c r="F184" i="1"/>
  <c r="F200" i="1"/>
  <c r="F153" i="1"/>
  <c r="F66" i="1"/>
  <c r="F147" i="1"/>
  <c r="F52" i="1"/>
  <c r="F128" i="1"/>
  <c r="F129" i="1"/>
  <c r="F70" i="1"/>
  <c r="F73" i="1"/>
  <c r="F140" i="1"/>
  <c r="F65" i="1"/>
  <c r="F61" i="1"/>
  <c r="D203" i="1" l="1"/>
  <c r="F203" i="1"/>
  <c r="D202" i="1"/>
  <c r="F202" i="1"/>
  <c r="AJ23" i="17" l="1"/>
  <c r="AE23" i="17"/>
  <c r="Z23" i="17"/>
  <c r="U23" i="17"/>
  <c r="P23" i="17"/>
  <c r="K23" i="17"/>
  <c r="F23" i="17"/>
  <c r="AJ11" i="17"/>
  <c r="AE11" i="17"/>
  <c r="Z11" i="17"/>
  <c r="U11" i="17"/>
  <c r="P11" i="17"/>
  <c r="K11" i="17"/>
  <c r="F11" i="17"/>
  <c r="AJ24" i="17"/>
  <c r="AE24" i="17"/>
  <c r="Z24" i="17"/>
  <c r="U24" i="17"/>
  <c r="P24" i="17"/>
  <c r="K24" i="17"/>
  <c r="F24" i="17"/>
  <c r="AJ4" i="17"/>
  <c r="AE4" i="17"/>
  <c r="Z4" i="17"/>
  <c r="U4" i="17"/>
  <c r="P4" i="17"/>
  <c r="K4" i="17"/>
  <c r="F4" i="17"/>
  <c r="AJ16" i="17"/>
  <c r="AE16" i="17"/>
  <c r="Z16" i="17"/>
  <c r="U16" i="17"/>
  <c r="P16" i="17"/>
  <c r="K16" i="17"/>
  <c r="F16" i="17"/>
  <c r="AJ9" i="17"/>
  <c r="AE9" i="17"/>
  <c r="Z9" i="17"/>
  <c r="U9" i="17"/>
  <c r="P9" i="17"/>
  <c r="K9" i="17"/>
  <c r="F9" i="17"/>
  <c r="AJ21" i="17"/>
  <c r="AE21" i="17"/>
  <c r="Z21" i="17"/>
  <c r="U21" i="17"/>
  <c r="P21" i="17"/>
  <c r="K21" i="17"/>
  <c r="F21" i="17"/>
  <c r="AJ3" i="17"/>
  <c r="AE3" i="17"/>
  <c r="Z3" i="17"/>
  <c r="U3" i="17"/>
  <c r="P3" i="17"/>
  <c r="K3" i="17"/>
  <c r="F3" i="17"/>
  <c r="AJ7" i="17"/>
  <c r="AE7" i="17"/>
  <c r="Z7" i="17"/>
  <c r="U7" i="17"/>
  <c r="P7" i="17"/>
  <c r="K7" i="17"/>
  <c r="F7" i="17"/>
  <c r="AJ19" i="17"/>
  <c r="AE19" i="17"/>
  <c r="Z19" i="17"/>
  <c r="U19" i="17"/>
  <c r="P19" i="17"/>
  <c r="K19" i="17"/>
  <c r="F19" i="17"/>
  <c r="AJ28" i="17"/>
  <c r="AE28" i="17"/>
  <c r="Z28" i="17"/>
  <c r="U28" i="17"/>
  <c r="P28" i="17"/>
  <c r="K28" i="17"/>
  <c r="F28" i="17"/>
  <c r="AJ17" i="17"/>
  <c r="AE17" i="17"/>
  <c r="Z17" i="17"/>
  <c r="U17" i="17"/>
  <c r="P17" i="17"/>
  <c r="K17" i="17"/>
  <c r="F17" i="17"/>
  <c r="AJ14" i="17"/>
  <c r="AE14" i="17"/>
  <c r="Z14" i="17"/>
  <c r="U14" i="17"/>
  <c r="P14" i="17"/>
  <c r="K14" i="17"/>
  <c r="F14" i="17"/>
  <c r="AJ30" i="17"/>
  <c r="AE30" i="17"/>
  <c r="Z30" i="17"/>
  <c r="U30" i="17"/>
  <c r="P30" i="17"/>
  <c r="K30" i="17"/>
  <c r="F30" i="17"/>
  <c r="AJ10" i="17"/>
  <c r="AE10" i="17"/>
  <c r="Z10" i="17"/>
  <c r="U10" i="17"/>
  <c r="P10" i="17"/>
  <c r="K10" i="17"/>
  <c r="F10" i="17"/>
  <c r="AJ6" i="17"/>
  <c r="AE6" i="17"/>
  <c r="Z6" i="17"/>
  <c r="U6" i="17"/>
  <c r="P6" i="17"/>
  <c r="K6" i="17"/>
  <c r="F6" i="17"/>
  <c r="AJ20" i="17"/>
  <c r="AE20" i="17"/>
  <c r="Z20" i="17"/>
  <c r="U20" i="17"/>
  <c r="P20" i="17"/>
  <c r="K20" i="17"/>
  <c r="F20" i="17"/>
  <c r="AJ27" i="17"/>
  <c r="AE27" i="17"/>
  <c r="Z27" i="17"/>
  <c r="U27" i="17"/>
  <c r="P27" i="17"/>
  <c r="K27" i="17"/>
  <c r="F27" i="17"/>
  <c r="AJ8" i="17"/>
  <c r="AE8" i="17"/>
  <c r="Z8" i="17"/>
  <c r="U8" i="17"/>
  <c r="P8" i="17"/>
  <c r="K8" i="17"/>
  <c r="F8" i="17"/>
  <c r="AJ5" i="17"/>
  <c r="AE5" i="17"/>
  <c r="Z5" i="17"/>
  <c r="U5" i="17"/>
  <c r="P5" i="17"/>
  <c r="K5" i="17"/>
  <c r="F5" i="17"/>
  <c r="AJ15" i="17"/>
  <c r="AE15" i="17"/>
  <c r="Z15" i="17"/>
  <c r="U15" i="17"/>
  <c r="P15" i="17"/>
  <c r="K15" i="17"/>
  <c r="F15" i="17"/>
  <c r="AJ26" i="17"/>
  <c r="AE26" i="17"/>
  <c r="Z26" i="17"/>
  <c r="U26" i="17"/>
  <c r="P26" i="17"/>
  <c r="K26" i="17"/>
  <c r="F26" i="17"/>
  <c r="AJ2" i="17"/>
  <c r="AE2" i="17"/>
  <c r="Z2" i="17"/>
  <c r="U2" i="17"/>
  <c r="P2" i="17"/>
  <c r="K2" i="17"/>
  <c r="F2" i="17"/>
  <c r="AJ18" i="17"/>
  <c r="AE18" i="17"/>
  <c r="Z18" i="17"/>
  <c r="U18" i="17"/>
  <c r="P18" i="17"/>
  <c r="K18" i="17"/>
  <c r="F18" i="17"/>
  <c r="AJ13" i="17"/>
  <c r="AE13" i="17"/>
  <c r="Z13" i="17"/>
  <c r="U13" i="17"/>
  <c r="P13" i="17"/>
  <c r="K13" i="17"/>
  <c r="F13" i="17"/>
  <c r="AJ22" i="17"/>
  <c r="AE22" i="17"/>
  <c r="Z22" i="17"/>
  <c r="U22" i="17"/>
  <c r="P22" i="17"/>
  <c r="K22" i="17"/>
  <c r="F22" i="17"/>
  <c r="AJ29" i="17"/>
  <c r="AE29" i="17"/>
  <c r="Z29" i="17"/>
  <c r="U29" i="17"/>
  <c r="P29" i="17"/>
  <c r="K29" i="17"/>
  <c r="F29" i="17"/>
  <c r="AJ25" i="17"/>
  <c r="AE25" i="17"/>
  <c r="Z25" i="17"/>
  <c r="U25" i="17"/>
  <c r="P25" i="17"/>
  <c r="K25" i="17"/>
  <c r="F25" i="17"/>
  <c r="AJ12" i="17"/>
  <c r="AE12" i="17"/>
  <c r="Z12" i="17"/>
  <c r="U12" i="17"/>
  <c r="P12" i="17"/>
  <c r="K12" i="17"/>
  <c r="F12" i="17"/>
  <c r="AO15" i="17" l="1"/>
  <c r="AS15" i="17" s="1"/>
  <c r="AO27" i="17"/>
  <c r="AQ27" i="17" s="1"/>
  <c r="AO24" i="17"/>
  <c r="AQ24" i="17" s="1"/>
  <c r="AO25" i="17"/>
  <c r="AS25" i="17" s="1"/>
  <c r="AO29" i="17"/>
  <c r="AU29" i="17" s="1"/>
  <c r="AO7" i="17"/>
  <c r="AQ7" i="17" s="1"/>
  <c r="AO23" i="17"/>
  <c r="AR23" i="17" s="1"/>
  <c r="AO18" i="17"/>
  <c r="AQ18" i="17" s="1"/>
  <c r="AO14" i="17"/>
  <c r="AU14" i="17" s="1"/>
  <c r="AO9" i="17"/>
  <c r="AQ9" i="17" s="1"/>
  <c r="AO13" i="17"/>
  <c r="AU13" i="17" s="1"/>
  <c r="AO21" i="17"/>
  <c r="AT21" i="17" s="1"/>
  <c r="AO4" i="17"/>
  <c r="AU4" i="17" s="1"/>
  <c r="AO26" i="17"/>
  <c r="AT26" i="17" s="1"/>
  <c r="AO10" i="17"/>
  <c r="AQ10" i="17" s="1"/>
  <c r="AR15" i="17"/>
  <c r="AO8" i="17"/>
  <c r="AQ8" i="17" s="1"/>
  <c r="AO17" i="17"/>
  <c r="AQ17" i="17" s="1"/>
  <c r="AO6" i="17"/>
  <c r="AV6" i="17" s="1"/>
  <c r="AO19" i="17"/>
  <c r="AT19" i="17" s="1"/>
  <c r="AQ15" i="17"/>
  <c r="AO12" i="17"/>
  <c r="AO22" i="17"/>
  <c r="AP22" i="17" s="1"/>
  <c r="AO2" i="17"/>
  <c r="AR2" i="17" s="1"/>
  <c r="AO5" i="17"/>
  <c r="AP5" i="17" s="1"/>
  <c r="AO20" i="17"/>
  <c r="AV20" i="17" s="1"/>
  <c r="AO30" i="17"/>
  <c r="AO28" i="17"/>
  <c r="AV28" i="17" s="1"/>
  <c r="AO3" i="17"/>
  <c r="AO16" i="17"/>
  <c r="AV16" i="17" s="1"/>
  <c r="AO11" i="17"/>
  <c r="AR11" i="17" s="1"/>
  <c r="AU15" i="17" l="1"/>
  <c r="AP15" i="17"/>
  <c r="AT15" i="17"/>
  <c r="AP29" i="17"/>
  <c r="AS29" i="17"/>
  <c r="AT27" i="17"/>
  <c r="AQ29" i="17"/>
  <c r="AT25" i="17"/>
  <c r="AP24" i="17"/>
  <c r="AR29" i="17"/>
  <c r="AV15" i="17"/>
  <c r="AV29" i="17"/>
  <c r="AT29" i="17"/>
  <c r="AQ25" i="17"/>
  <c r="AV25" i="17"/>
  <c r="AU25" i="17"/>
  <c r="AS4" i="17"/>
  <c r="AR25" i="17"/>
  <c r="AR24" i="17"/>
  <c r="AS24" i="17"/>
  <c r="AT24" i="17"/>
  <c r="AV4" i="17"/>
  <c r="AU24" i="17"/>
  <c r="AU23" i="17"/>
  <c r="AV27" i="17"/>
  <c r="AV24" i="17"/>
  <c r="AR27" i="17"/>
  <c r="AU27" i="17"/>
  <c r="AP25" i="17"/>
  <c r="AP27" i="17"/>
  <c r="AS27" i="17"/>
  <c r="AV26" i="17"/>
  <c r="AS23" i="17"/>
  <c r="AU21" i="17"/>
  <c r="AT23" i="17"/>
  <c r="AR18" i="17"/>
  <c r="AS18" i="17"/>
  <c r="AU17" i="17"/>
  <c r="AP13" i="17"/>
  <c r="AV23" i="17"/>
  <c r="AP17" i="17"/>
  <c r="AR17" i="17"/>
  <c r="AS26" i="17"/>
  <c r="AS7" i="17"/>
  <c r="AR10" i="17"/>
  <c r="AU18" i="17"/>
  <c r="AS8" i="17"/>
  <c r="AU26" i="17"/>
  <c r="AP7" i="17"/>
  <c r="AQ14" i="17"/>
  <c r="AT17" i="17"/>
  <c r="AS17" i="17"/>
  <c r="AP2" i="17"/>
  <c r="AV7" i="17"/>
  <c r="AQ21" i="17"/>
  <c r="AP16" i="17"/>
  <c r="AQ23" i="17"/>
  <c r="AP23" i="17"/>
  <c r="AV9" i="17"/>
  <c r="AV18" i="17"/>
  <c r="AR8" i="17"/>
  <c r="AV17" i="17"/>
  <c r="AT7" i="17"/>
  <c r="AT18" i="17"/>
  <c r="AR9" i="17"/>
  <c r="AU9" i="17"/>
  <c r="AU8" i="17"/>
  <c r="AP26" i="17"/>
  <c r="AS14" i="17"/>
  <c r="AT6" i="17"/>
  <c r="AO31" i="17"/>
  <c r="AR7" i="17"/>
  <c r="AU7" i="17"/>
  <c r="AQ26" i="17"/>
  <c r="AR26" i="17"/>
  <c r="AT10" i="17"/>
  <c r="AS9" i="17"/>
  <c r="AT9" i="17"/>
  <c r="AP9" i="17"/>
  <c r="AT13" i="17"/>
  <c r="AV13" i="17"/>
  <c r="AV11" i="17"/>
  <c r="AQ13" i="17"/>
  <c r="AT4" i="17"/>
  <c r="AV14" i="17"/>
  <c r="AP11" i="17"/>
  <c r="AR4" i="17"/>
  <c r="AQ4" i="17"/>
  <c r="AT14" i="17"/>
  <c r="AT8" i="17"/>
  <c r="AS10" i="17"/>
  <c r="AR14" i="17"/>
  <c r="AR13" i="17"/>
  <c r="AP4" i="17"/>
  <c r="AS21" i="17"/>
  <c r="AS13" i="17"/>
  <c r="AP14" i="17"/>
  <c r="AR21" i="17"/>
  <c r="AP10" i="17"/>
  <c r="AV21" i="17"/>
  <c r="AV8" i="17"/>
  <c r="AU10" i="17"/>
  <c r="AP8" i="17"/>
  <c r="AP21" i="17"/>
  <c r="AV10" i="17"/>
  <c r="AP18" i="17"/>
  <c r="AS3" i="17"/>
  <c r="AU3" i="17"/>
  <c r="AT3" i="17"/>
  <c r="AQ3" i="17"/>
  <c r="AV3" i="17"/>
  <c r="AU28" i="17"/>
  <c r="AT28" i="17"/>
  <c r="AS28" i="17"/>
  <c r="AQ28" i="17"/>
  <c r="AS22" i="17"/>
  <c r="AQ22" i="17"/>
  <c r="AU22" i="17"/>
  <c r="AT22" i="17"/>
  <c r="AU19" i="17"/>
  <c r="AP19" i="17"/>
  <c r="AS19" i="17"/>
  <c r="AQ19" i="17"/>
  <c r="AR19" i="17"/>
  <c r="AS30" i="17"/>
  <c r="AT30" i="17"/>
  <c r="AQ30" i="17"/>
  <c r="AU6" i="17"/>
  <c r="AP6" i="17"/>
  <c r="AS6" i="17"/>
  <c r="AR28" i="17"/>
  <c r="AQ6" i="17"/>
  <c r="AP3" i="17"/>
  <c r="AP30" i="17"/>
  <c r="AP28" i="17"/>
  <c r="AV22" i="17"/>
  <c r="AR22" i="17"/>
  <c r="AS20" i="17"/>
  <c r="AU20" i="17"/>
  <c r="AT20" i="17"/>
  <c r="AQ20" i="17"/>
  <c r="AS12" i="17"/>
  <c r="AU12" i="17"/>
  <c r="AT12" i="17"/>
  <c r="AQ12" i="17"/>
  <c r="AV30" i="17"/>
  <c r="AR20" i="17"/>
  <c r="AV19" i="17"/>
  <c r="AV12" i="17"/>
  <c r="AS11" i="17"/>
  <c r="AU11" i="17"/>
  <c r="AT11" i="17"/>
  <c r="AQ11" i="17"/>
  <c r="AS5" i="17"/>
  <c r="AU5" i="17"/>
  <c r="AT5" i="17"/>
  <c r="AQ5" i="17"/>
  <c r="AR6" i="17"/>
  <c r="AR12" i="17"/>
  <c r="AU30" i="17"/>
  <c r="AV5" i="17"/>
  <c r="AR5" i="17"/>
  <c r="AP12" i="17"/>
  <c r="AS16" i="17"/>
  <c r="AU16" i="17"/>
  <c r="AT16" i="17"/>
  <c r="AQ16" i="17"/>
  <c r="AS2" i="17"/>
  <c r="AQ2" i="17"/>
  <c r="AU2" i="17"/>
  <c r="AT2" i="17"/>
  <c r="AP20" i="17"/>
  <c r="AR30" i="17"/>
  <c r="AV2" i="17"/>
  <c r="AR16" i="17"/>
  <c r="AR3" i="17"/>
  <c r="AS33" i="17" l="1"/>
  <c r="AR33" i="17"/>
  <c r="AP33" i="17"/>
  <c r="AQ33" i="17"/>
  <c r="AT33" i="17"/>
  <c r="AV33" i="17"/>
  <c r="AU33" i="17"/>
  <c r="AQ36" i="17" l="1"/>
  <c r="L88" i="2"/>
  <c r="M88" i="2" s="1"/>
  <c r="N88" i="2"/>
  <c r="O88" i="2" s="1"/>
  <c r="K88" i="2"/>
  <c r="J88" i="2"/>
  <c r="I88" i="2"/>
  <c r="J201" i="1" l="1"/>
  <c r="L201" i="1"/>
  <c r="L84" i="2"/>
  <c r="M84" i="2" s="1"/>
  <c r="N84" i="2"/>
  <c r="O84" i="2" s="1"/>
  <c r="K84" i="2"/>
  <c r="J84" i="2"/>
  <c r="I84" i="2"/>
  <c r="L139" i="2"/>
  <c r="M139" i="2" s="1"/>
  <c r="N139" i="2"/>
  <c r="O139" i="2" s="1"/>
  <c r="K139" i="2"/>
  <c r="J139" i="2"/>
  <c r="I139" i="2"/>
  <c r="L47" i="2"/>
  <c r="M47" i="2" s="1"/>
  <c r="N47" i="2"/>
  <c r="O47" i="2" s="1"/>
  <c r="K47" i="2"/>
  <c r="J47" i="2"/>
  <c r="I47" i="2"/>
  <c r="W94" i="1" l="1"/>
  <c r="W20" i="1"/>
  <c r="W54" i="1"/>
  <c r="W48" i="1"/>
  <c r="W37" i="1"/>
  <c r="W87" i="1"/>
  <c r="W68" i="1"/>
  <c r="W99" i="1"/>
  <c r="W190" i="1"/>
  <c r="W189" i="1"/>
  <c r="W180" i="1"/>
  <c r="W13" i="1"/>
  <c r="W161" i="1"/>
  <c r="W62" i="1"/>
  <c r="W41" i="1"/>
  <c r="W176" i="1"/>
  <c r="W93" i="1"/>
  <c r="W111" i="1"/>
  <c r="W25" i="1"/>
  <c r="W24" i="1"/>
  <c r="W121" i="1"/>
  <c r="W14" i="1"/>
  <c r="W40" i="1"/>
  <c r="W97" i="1"/>
  <c r="W163" i="1"/>
  <c r="W151" i="1"/>
  <c r="W101" i="1"/>
  <c r="W81" i="1"/>
  <c r="W74" i="1"/>
  <c r="W3" i="1"/>
  <c r="W160" i="1"/>
  <c r="W179" i="1"/>
  <c r="W95" i="1"/>
  <c r="W82" i="1"/>
  <c r="W139" i="1"/>
  <c r="W50" i="1"/>
  <c r="W119" i="1"/>
  <c r="W6" i="1"/>
  <c r="W77" i="1"/>
  <c r="W103" i="1"/>
  <c r="W134" i="1"/>
  <c r="W196" i="1"/>
  <c r="W27" i="1"/>
  <c r="W148" i="1"/>
  <c r="W145" i="1"/>
  <c r="W10" i="1"/>
  <c r="W61" i="1"/>
  <c r="W115" i="1"/>
  <c r="W150" i="1"/>
  <c r="W72" i="1"/>
  <c r="W133" i="1"/>
  <c r="W35" i="1"/>
  <c r="W45" i="1"/>
  <c r="W75" i="1"/>
  <c r="W8" i="1"/>
  <c r="W184" i="1"/>
  <c r="W200" i="1"/>
  <c r="W22" i="1"/>
  <c r="W36" i="1"/>
  <c r="W29" i="1"/>
  <c r="W18" i="1"/>
  <c r="W152" i="1"/>
  <c r="W30" i="1"/>
  <c r="W170" i="1"/>
  <c r="W188" i="1"/>
  <c r="W186" i="1"/>
  <c r="W98" i="1"/>
  <c r="W89" i="1"/>
  <c r="W105" i="1"/>
  <c r="W136" i="1"/>
  <c r="W153" i="1"/>
  <c r="W2" i="1"/>
  <c r="W123" i="1"/>
  <c r="W112" i="1"/>
  <c r="W127" i="1"/>
  <c r="W116" i="1"/>
  <c r="W135" i="1"/>
  <c r="W33" i="1"/>
  <c r="W102" i="1"/>
  <c r="W15" i="1"/>
  <c r="W193" i="1"/>
  <c r="W28" i="1"/>
  <c r="W169" i="1"/>
  <c r="W85" i="1"/>
  <c r="W130" i="1"/>
  <c r="W156" i="1"/>
  <c r="W44" i="1"/>
  <c r="W78" i="1"/>
  <c r="W63" i="1"/>
  <c r="W132" i="1"/>
  <c r="W80" i="1"/>
  <c r="W175" i="1"/>
  <c r="W138" i="1"/>
  <c r="W66" i="1"/>
  <c r="W113" i="1"/>
  <c r="W9" i="1"/>
  <c r="W91" i="1"/>
  <c r="W149" i="1"/>
  <c r="W118" i="1"/>
  <c r="W144" i="1"/>
  <c r="W49" i="1"/>
  <c r="W173" i="1"/>
  <c r="W126" i="1"/>
  <c r="W172" i="1"/>
  <c r="W159" i="1"/>
  <c r="W174" i="1"/>
  <c r="W67" i="1"/>
  <c r="W168" i="1"/>
  <c r="W110" i="1"/>
  <c r="W38" i="1"/>
  <c r="W178" i="1"/>
  <c r="W158" i="1"/>
  <c r="W17" i="1"/>
  <c r="W157" i="1"/>
  <c r="W191" i="1"/>
  <c r="W125" i="1"/>
  <c r="W11" i="1"/>
  <c r="W43" i="1"/>
  <c r="W109" i="1"/>
  <c r="W88" i="1"/>
  <c r="W58" i="1"/>
  <c r="W165" i="1"/>
  <c r="W147" i="1"/>
  <c r="W32" i="1"/>
  <c r="W146" i="1"/>
  <c r="W90" i="1"/>
  <c r="W52" i="1"/>
  <c r="W128" i="1"/>
  <c r="W60" i="1"/>
  <c r="W84" i="1"/>
  <c r="W26" i="1"/>
  <c r="W114" i="1"/>
  <c r="W108" i="1"/>
  <c r="W69" i="1"/>
  <c r="W64" i="1"/>
  <c r="W117" i="1"/>
  <c r="W86" i="1"/>
  <c r="W129" i="1"/>
  <c r="W21" i="1"/>
  <c r="W55" i="1"/>
  <c r="W5" i="1"/>
  <c r="W195" i="1"/>
  <c r="W96" i="1"/>
  <c r="W57" i="1"/>
  <c r="W177" i="1"/>
  <c r="W53" i="1"/>
  <c r="W137" i="1"/>
  <c r="W194" i="1"/>
  <c r="W185" i="1"/>
  <c r="W70" i="1"/>
  <c r="W73" i="1"/>
  <c r="W31" i="1"/>
  <c r="W100" i="1"/>
  <c r="W51" i="1"/>
  <c r="W197" i="1"/>
  <c r="W164" i="1"/>
  <c r="W192" i="1"/>
  <c r="W140" i="1"/>
  <c r="W183" i="1"/>
  <c r="W154" i="1"/>
  <c r="W19" i="1"/>
  <c r="W107" i="1"/>
  <c r="W141" i="1"/>
  <c r="W199" i="1"/>
  <c r="W182" i="1"/>
  <c r="W181" i="1"/>
  <c r="W16" i="1"/>
  <c r="W7" i="1"/>
  <c r="W56" i="1"/>
  <c r="W71" i="1"/>
  <c r="W42" i="1"/>
  <c r="W104" i="1"/>
  <c r="W120" i="1"/>
  <c r="W46" i="1"/>
  <c r="W166" i="1"/>
  <c r="W92" i="1"/>
  <c r="W162" i="1"/>
  <c r="W79" i="1"/>
  <c r="U94" i="1"/>
  <c r="U20" i="1"/>
  <c r="U54" i="1"/>
  <c r="U48" i="1"/>
  <c r="U37" i="1"/>
  <c r="U87" i="1"/>
  <c r="U68" i="1"/>
  <c r="U99" i="1"/>
  <c r="U190" i="1"/>
  <c r="U189" i="1"/>
  <c r="U180" i="1"/>
  <c r="U13" i="1"/>
  <c r="U161" i="1"/>
  <c r="U62" i="1"/>
  <c r="U41" i="1"/>
  <c r="U176" i="1"/>
  <c r="U93" i="1"/>
  <c r="U111" i="1"/>
  <c r="U25" i="1"/>
  <c r="U24" i="1"/>
  <c r="U121" i="1"/>
  <c r="U14" i="1"/>
  <c r="U40" i="1"/>
  <c r="U97" i="1"/>
  <c r="U163" i="1"/>
  <c r="U151" i="1"/>
  <c r="U101" i="1"/>
  <c r="U81" i="1"/>
  <c r="U74" i="1"/>
  <c r="U3" i="1"/>
  <c r="U160" i="1"/>
  <c r="U179" i="1"/>
  <c r="U95" i="1"/>
  <c r="U82" i="1"/>
  <c r="U139" i="1"/>
  <c r="U50" i="1"/>
  <c r="U119" i="1"/>
  <c r="U142" i="1"/>
  <c r="U6" i="1"/>
  <c r="U77" i="1"/>
  <c r="U103" i="1"/>
  <c r="U134" i="1"/>
  <c r="U196" i="1"/>
  <c r="U39" i="1"/>
  <c r="U198" i="1"/>
  <c r="U27" i="1"/>
  <c r="U148" i="1"/>
  <c r="U145" i="1"/>
  <c r="U10" i="1"/>
  <c r="U61" i="1"/>
  <c r="U115" i="1"/>
  <c r="U150" i="1"/>
  <c r="U72" i="1"/>
  <c r="U133" i="1"/>
  <c r="U35" i="1"/>
  <c r="U45" i="1"/>
  <c r="U75" i="1"/>
  <c r="U8" i="1"/>
  <c r="U184" i="1"/>
  <c r="U200" i="1"/>
  <c r="U22" i="1"/>
  <c r="U36" i="1"/>
  <c r="U29" i="1"/>
  <c r="U18" i="1"/>
  <c r="U152" i="1"/>
  <c r="U30" i="1"/>
  <c r="U170" i="1"/>
  <c r="U124" i="1"/>
  <c r="U188" i="1"/>
  <c r="U186" i="1"/>
  <c r="U98" i="1"/>
  <c r="U89" i="1"/>
  <c r="U105" i="1"/>
  <c r="U136" i="1"/>
  <c r="U153" i="1"/>
  <c r="U2" i="1"/>
  <c r="U123" i="1"/>
  <c r="U143" i="1"/>
  <c r="U112" i="1"/>
  <c r="U127" i="1"/>
  <c r="U116" i="1"/>
  <c r="U135" i="1"/>
  <c r="U33" i="1"/>
  <c r="U102" i="1"/>
  <c r="U15" i="1"/>
  <c r="U193" i="1"/>
  <c r="U28" i="1"/>
  <c r="U169" i="1"/>
  <c r="U85" i="1"/>
  <c r="U130" i="1"/>
  <c r="U156" i="1"/>
  <c r="U44" i="1"/>
  <c r="U78" i="1"/>
  <c r="U12" i="1"/>
  <c r="U63" i="1"/>
  <c r="U132" i="1"/>
  <c r="U80" i="1"/>
  <c r="U175" i="1"/>
  <c r="U138" i="1"/>
  <c r="U66" i="1"/>
  <c r="U113" i="1"/>
  <c r="U9" i="1"/>
  <c r="U167" i="1"/>
  <c r="U91" i="1"/>
  <c r="U149" i="1"/>
  <c r="U118" i="1"/>
  <c r="U144" i="1"/>
  <c r="U49" i="1"/>
  <c r="U187" i="1"/>
  <c r="U173" i="1"/>
  <c r="U126" i="1"/>
  <c r="U172" i="1"/>
  <c r="U159" i="1"/>
  <c r="U174" i="1"/>
  <c r="U67" i="1"/>
  <c r="U168" i="1"/>
  <c r="U110" i="1"/>
  <c r="U38" i="1"/>
  <c r="U178" i="1"/>
  <c r="U158" i="1"/>
  <c r="U17" i="1"/>
  <c r="U157" i="1"/>
  <c r="U191" i="1"/>
  <c r="U125" i="1"/>
  <c r="U11" i="1"/>
  <c r="U43" i="1"/>
  <c r="U106" i="1"/>
  <c r="U109" i="1"/>
  <c r="U88" i="1"/>
  <c r="U58" i="1"/>
  <c r="U165" i="1"/>
  <c r="U147" i="1"/>
  <c r="U76" i="1"/>
  <c r="U32" i="1"/>
  <c r="U146" i="1"/>
  <c r="U90" i="1"/>
  <c r="U52" i="1"/>
  <c r="U128" i="1"/>
  <c r="U60" i="1"/>
  <c r="U84" i="1"/>
  <c r="U26" i="1"/>
  <c r="U114" i="1"/>
  <c r="U108" i="1"/>
  <c r="U69" i="1"/>
  <c r="U64" i="1"/>
  <c r="U117" i="1"/>
  <c r="U86" i="1"/>
  <c r="U129" i="1"/>
  <c r="U21" i="1"/>
  <c r="U55" i="1"/>
  <c r="U131" i="1"/>
  <c r="U5" i="1"/>
  <c r="U195" i="1"/>
  <c r="U96" i="1"/>
  <c r="U57" i="1"/>
  <c r="U177" i="1"/>
  <c r="U53" i="1"/>
  <c r="U155" i="1"/>
  <c r="U137" i="1"/>
  <c r="U194" i="1"/>
  <c r="U4" i="1"/>
  <c r="U122" i="1"/>
  <c r="U185" i="1"/>
  <c r="U70" i="1"/>
  <c r="U73" i="1"/>
  <c r="U31" i="1"/>
  <c r="U100" i="1"/>
  <c r="U83" i="1"/>
  <c r="U34" i="1"/>
  <c r="U51" i="1"/>
  <c r="U197" i="1"/>
  <c r="U164" i="1"/>
  <c r="U192" i="1"/>
  <c r="U59" i="1"/>
  <c r="U140" i="1"/>
  <c r="U183" i="1"/>
  <c r="U154" i="1"/>
  <c r="U19" i="1"/>
  <c r="U107" i="1"/>
  <c r="U171" i="1"/>
  <c r="U141" i="1"/>
  <c r="U199" i="1"/>
  <c r="U182" i="1"/>
  <c r="U181" i="1"/>
  <c r="U16" i="1"/>
  <c r="U7" i="1"/>
  <c r="U56" i="1"/>
  <c r="U71" i="1"/>
  <c r="U42" i="1"/>
  <c r="U104" i="1"/>
  <c r="U120" i="1"/>
  <c r="U46" i="1"/>
  <c r="U166" i="1"/>
  <c r="U92" i="1"/>
  <c r="U47" i="1"/>
  <c r="U162" i="1"/>
  <c r="U79" i="1"/>
  <c r="W203" i="1" l="1"/>
  <c r="U203" i="1"/>
  <c r="W202" i="1"/>
  <c r="U202" i="1"/>
  <c r="N180" i="2"/>
  <c r="O180" i="2" s="1"/>
  <c r="N65" i="2"/>
  <c r="O65" i="2" s="1"/>
  <c r="N7" i="2"/>
  <c r="O7" i="2" s="1"/>
  <c r="N40" i="2"/>
  <c r="O40" i="2" s="1"/>
  <c r="N123" i="2"/>
  <c r="O123" i="2" s="1"/>
  <c r="N86" i="2"/>
  <c r="O86" i="2" s="1"/>
  <c r="N13" i="2"/>
  <c r="O13" i="2" s="1"/>
  <c r="N144" i="2"/>
  <c r="O144" i="2" s="1"/>
  <c r="N117" i="2"/>
  <c r="O117" i="2" s="1"/>
  <c r="N114" i="2"/>
  <c r="O114" i="2" s="1"/>
  <c r="N112" i="2"/>
  <c r="O112" i="2" s="1"/>
  <c r="N133" i="2"/>
  <c r="O133" i="2" s="1"/>
  <c r="N207" i="2"/>
  <c r="O207" i="2" s="1"/>
  <c r="N23" i="2"/>
  <c r="O23" i="2" s="1"/>
  <c r="N5" i="2"/>
  <c r="O5" i="2" s="1"/>
  <c r="N167" i="2"/>
  <c r="O167" i="2" s="1"/>
  <c r="N182" i="2"/>
  <c r="O182" i="2" s="1"/>
  <c r="N43" i="2"/>
  <c r="O43" i="2" s="1"/>
  <c r="N26" i="2"/>
  <c r="O26" i="2" s="1"/>
  <c r="N42" i="2"/>
  <c r="O42" i="2" s="1"/>
  <c r="N77" i="2"/>
  <c r="O77" i="2" s="1"/>
  <c r="N52" i="2"/>
  <c r="O52" i="2" s="1"/>
  <c r="N146" i="2"/>
  <c r="O146" i="2" s="1"/>
  <c r="N177" i="2"/>
  <c r="O177" i="2" s="1"/>
  <c r="N79" i="2"/>
  <c r="O79" i="2" s="1"/>
  <c r="N132" i="2"/>
  <c r="O132" i="2" s="1"/>
  <c r="N150" i="2"/>
  <c r="O150" i="2" s="1"/>
  <c r="N106" i="2"/>
  <c r="O106" i="2" s="1"/>
  <c r="N2" i="2"/>
  <c r="O2" i="2" s="1"/>
  <c r="N82" i="2"/>
  <c r="O82" i="2" s="1"/>
  <c r="N11" i="2"/>
  <c r="O11" i="2" s="1"/>
  <c r="N168" i="2"/>
  <c r="O168" i="2" s="1"/>
  <c r="N194" i="2"/>
  <c r="O194" i="2" s="1"/>
  <c r="N173" i="2"/>
  <c r="O173" i="2" s="1"/>
  <c r="N195" i="2"/>
  <c r="O195" i="2" s="1"/>
  <c r="N3" i="2"/>
  <c r="O3" i="2" s="1"/>
  <c r="N205" i="2"/>
  <c r="O205" i="2" s="1"/>
  <c r="N45" i="2"/>
  <c r="O45" i="2" s="1"/>
  <c r="N16" i="2"/>
  <c r="O16" i="2" s="1"/>
  <c r="N78" i="2"/>
  <c r="O78" i="2" s="1"/>
  <c r="N110" i="2"/>
  <c r="O110" i="2" s="1"/>
  <c r="N53" i="2"/>
  <c r="O53" i="2" s="1"/>
  <c r="N51" i="2"/>
  <c r="O51" i="2" s="1"/>
  <c r="N38" i="2"/>
  <c r="O38" i="2" s="1"/>
  <c r="N94" i="2"/>
  <c r="O94" i="2" s="1"/>
  <c r="N165" i="2"/>
  <c r="O165" i="2" s="1"/>
  <c r="N14" i="2"/>
  <c r="O14" i="2" s="1"/>
  <c r="N20" i="2"/>
  <c r="O20" i="2" s="1"/>
  <c r="N116" i="2"/>
  <c r="O116" i="2" s="1"/>
  <c r="N143" i="2"/>
  <c r="O143" i="2" s="1"/>
  <c r="N192" i="2"/>
  <c r="O192" i="2" s="1"/>
  <c r="N126" i="2"/>
  <c r="O126" i="2" s="1"/>
  <c r="N17" i="2"/>
  <c r="O17" i="2" s="1"/>
  <c r="N135" i="2"/>
  <c r="O135" i="2" s="1"/>
  <c r="N104" i="2"/>
  <c r="O104" i="2" s="1"/>
  <c r="N24" i="2"/>
  <c r="O24" i="2" s="1"/>
  <c r="N64" i="2"/>
  <c r="O64" i="2" s="1"/>
  <c r="N176" i="2"/>
  <c r="O176" i="2" s="1"/>
  <c r="N140" i="2"/>
  <c r="O140" i="2" s="1"/>
  <c r="N186" i="2"/>
  <c r="O186" i="2" s="1"/>
  <c r="N158" i="2"/>
  <c r="O158" i="2" s="1"/>
  <c r="N120" i="2"/>
  <c r="O120" i="2" s="1"/>
  <c r="N72" i="2"/>
  <c r="O72" i="2" s="1"/>
  <c r="N9" i="2"/>
  <c r="O9" i="2" s="1"/>
  <c r="N6" i="2"/>
  <c r="O6" i="2" s="1"/>
  <c r="N10" i="2"/>
  <c r="O10" i="2" s="1"/>
  <c r="N21" i="2"/>
  <c r="O21" i="2" s="1"/>
  <c r="N138" i="2"/>
  <c r="O138" i="2" s="1"/>
  <c r="N149" i="2"/>
  <c r="O149" i="2" s="1"/>
  <c r="N96" i="2"/>
  <c r="O96" i="2" s="1"/>
  <c r="N129" i="2"/>
  <c r="O129" i="2" s="1"/>
  <c r="N152" i="2"/>
  <c r="O152" i="2" s="1"/>
  <c r="N33" i="2"/>
  <c r="O33" i="2" s="1"/>
  <c r="N185" i="2"/>
  <c r="O185" i="2" s="1"/>
  <c r="N73" i="2"/>
  <c r="O73" i="2" s="1"/>
  <c r="N87" i="2"/>
  <c r="O87" i="2" s="1"/>
  <c r="N66" i="2"/>
  <c r="O66" i="2" s="1"/>
  <c r="N130" i="2"/>
  <c r="O130" i="2" s="1"/>
  <c r="N118" i="2"/>
  <c r="O118" i="2" s="1"/>
  <c r="N35" i="2"/>
  <c r="O35" i="2" s="1"/>
  <c r="N157" i="2"/>
  <c r="O157" i="2" s="1"/>
  <c r="N202" i="2"/>
  <c r="O202" i="2" s="1"/>
  <c r="N60" i="2"/>
  <c r="O60" i="2" s="1"/>
  <c r="N36" i="2"/>
  <c r="O36" i="2" s="1"/>
  <c r="N39" i="2"/>
  <c r="O39" i="2" s="1"/>
  <c r="N95" i="2"/>
  <c r="O95" i="2" s="1"/>
  <c r="N188" i="2"/>
  <c r="O188" i="2" s="1"/>
  <c r="N109" i="2"/>
  <c r="O109" i="2" s="1"/>
  <c r="N197" i="2"/>
  <c r="O197" i="2" s="1"/>
  <c r="N57" i="2"/>
  <c r="O57" i="2" s="1"/>
  <c r="N41" i="2"/>
  <c r="O41" i="2" s="1"/>
  <c r="N147" i="2"/>
  <c r="O147" i="2" s="1"/>
  <c r="N90" i="2"/>
  <c r="O90" i="2" s="1"/>
  <c r="N76" i="2"/>
  <c r="O76" i="2" s="1"/>
  <c r="N172" i="2"/>
  <c r="O172" i="2" s="1"/>
  <c r="N107" i="2"/>
  <c r="O107" i="2" s="1"/>
  <c r="N154" i="2"/>
  <c r="O154" i="2" s="1"/>
  <c r="N174" i="2"/>
  <c r="O174" i="2" s="1"/>
  <c r="N184" i="2"/>
  <c r="O184" i="2" s="1"/>
  <c r="N136" i="2"/>
  <c r="O136" i="2" s="1"/>
  <c r="N62" i="2"/>
  <c r="O62" i="2" s="1"/>
  <c r="N19" i="2"/>
  <c r="O19" i="2" s="1"/>
  <c r="N55" i="2"/>
  <c r="O55" i="2" s="1"/>
  <c r="N171" i="2"/>
  <c r="O171" i="2" s="1"/>
  <c r="N145" i="2"/>
  <c r="O145" i="2" s="1"/>
  <c r="N196" i="2"/>
  <c r="O196" i="2" s="1"/>
  <c r="N49" i="2"/>
  <c r="O49" i="2" s="1"/>
  <c r="N59" i="2"/>
  <c r="O59" i="2" s="1"/>
  <c r="N169" i="2"/>
  <c r="O169" i="2" s="1"/>
  <c r="N31" i="2"/>
  <c r="O31" i="2" s="1"/>
  <c r="N12" i="2"/>
  <c r="O12" i="2" s="1"/>
  <c r="N100" i="2"/>
  <c r="O100" i="2" s="1"/>
  <c r="N164" i="2"/>
  <c r="O164" i="2" s="1"/>
  <c r="N54" i="2"/>
  <c r="O54" i="2" s="1"/>
  <c r="N183" i="2"/>
  <c r="O183" i="2" s="1"/>
  <c r="N29" i="2"/>
  <c r="O29" i="2" s="1"/>
  <c r="N99" i="2"/>
  <c r="O99" i="2" s="1"/>
  <c r="N131" i="2"/>
  <c r="O131" i="2" s="1"/>
  <c r="N56" i="2"/>
  <c r="O56" i="2" s="1"/>
  <c r="N63" i="2"/>
  <c r="O63" i="2" s="1"/>
  <c r="N162" i="2"/>
  <c r="O162" i="2" s="1"/>
  <c r="N121" i="2"/>
  <c r="O121" i="2" s="1"/>
  <c r="N58" i="2"/>
  <c r="O58" i="2" s="1"/>
  <c r="N75" i="2"/>
  <c r="O75" i="2" s="1"/>
  <c r="N175" i="2"/>
  <c r="O175" i="2" s="1"/>
  <c r="N101" i="2"/>
  <c r="O101" i="2" s="1"/>
  <c r="N111" i="2"/>
  <c r="O111" i="2" s="1"/>
  <c r="N68" i="2"/>
  <c r="O68" i="2" s="1"/>
  <c r="N74" i="2"/>
  <c r="O74" i="2" s="1"/>
  <c r="N70" i="2"/>
  <c r="O70" i="2" s="1"/>
  <c r="N81" i="2"/>
  <c r="O81" i="2" s="1"/>
  <c r="N115" i="2"/>
  <c r="O115" i="2" s="1"/>
  <c r="N161" i="2"/>
  <c r="O161" i="2" s="1"/>
  <c r="N15" i="2"/>
  <c r="O15" i="2" s="1"/>
  <c r="N85" i="2"/>
  <c r="O85" i="2" s="1"/>
  <c r="N30" i="2"/>
  <c r="O30" i="2" s="1"/>
  <c r="N61" i="2"/>
  <c r="O61" i="2" s="1"/>
  <c r="N206" i="2"/>
  <c r="O206" i="2" s="1"/>
  <c r="N160" i="2"/>
  <c r="O160" i="2" s="1"/>
  <c r="N27" i="2"/>
  <c r="O27" i="2" s="1"/>
  <c r="N193" i="2"/>
  <c r="O193" i="2" s="1"/>
  <c r="N102" i="2"/>
  <c r="O102" i="2" s="1"/>
  <c r="N141" i="2"/>
  <c r="O141" i="2" s="1"/>
  <c r="N148" i="2"/>
  <c r="O148" i="2" s="1"/>
  <c r="N134" i="2"/>
  <c r="O134" i="2" s="1"/>
  <c r="N178" i="2"/>
  <c r="O178" i="2" s="1"/>
  <c r="N8" i="2"/>
  <c r="O8" i="2" s="1"/>
  <c r="N32" i="2"/>
  <c r="O32" i="2" s="1"/>
  <c r="N142" i="2"/>
  <c r="O142" i="2" s="1"/>
  <c r="N113" i="2"/>
  <c r="O113" i="2" s="1"/>
  <c r="N103" i="2"/>
  <c r="O103" i="2" s="1"/>
  <c r="N93" i="2"/>
  <c r="O93" i="2" s="1"/>
  <c r="N128" i="2"/>
  <c r="O128" i="2" s="1"/>
  <c r="N199" i="2"/>
  <c r="O199" i="2" s="1"/>
  <c r="N89" i="2"/>
  <c r="O89" i="2" s="1"/>
  <c r="N18" i="2"/>
  <c r="O18" i="2" s="1"/>
  <c r="N200" i="2"/>
  <c r="O200" i="2" s="1"/>
  <c r="N80" i="2"/>
  <c r="O80" i="2" s="1"/>
  <c r="N50" i="2"/>
  <c r="O50" i="2" s="1"/>
  <c r="N4" i="2"/>
  <c r="O4" i="2" s="1"/>
  <c r="N187" i="2"/>
  <c r="O187" i="2" s="1"/>
  <c r="N71" i="2"/>
  <c r="O71" i="2" s="1"/>
  <c r="N44" i="2"/>
  <c r="O44" i="2" s="1"/>
  <c r="N48" i="2"/>
  <c r="O48" i="2" s="1"/>
  <c r="N151" i="2"/>
  <c r="O151" i="2" s="1"/>
  <c r="N155" i="2"/>
  <c r="O155" i="2" s="1"/>
  <c r="N203" i="2"/>
  <c r="O203" i="2" s="1"/>
  <c r="N204" i="2"/>
  <c r="O204" i="2" s="1"/>
  <c r="N189" i="2"/>
  <c r="O189" i="2" s="1"/>
  <c r="N156" i="2"/>
  <c r="O156" i="2" s="1"/>
  <c r="N125" i="2"/>
  <c r="O125" i="2" s="1"/>
  <c r="N124" i="2"/>
  <c r="O124" i="2" s="1"/>
  <c r="N170" i="2"/>
  <c r="O170" i="2" s="1"/>
  <c r="N137" i="2"/>
  <c r="O137" i="2" s="1"/>
  <c r="N108" i="2"/>
  <c r="O108" i="2" s="1"/>
  <c r="N179" i="2"/>
  <c r="O179" i="2" s="1"/>
  <c r="N67" i="2"/>
  <c r="O67" i="2" s="1"/>
  <c r="N34" i="2"/>
  <c r="L180" i="2"/>
  <c r="M180" i="2" s="1"/>
  <c r="L65" i="2"/>
  <c r="M65" i="2" s="1"/>
  <c r="L7" i="2"/>
  <c r="M7" i="2" s="1"/>
  <c r="L40" i="2"/>
  <c r="M40" i="2" s="1"/>
  <c r="L123" i="2"/>
  <c r="M123" i="2" s="1"/>
  <c r="L86" i="2"/>
  <c r="M86" i="2" s="1"/>
  <c r="L13" i="2"/>
  <c r="M13" i="2" s="1"/>
  <c r="L144" i="2"/>
  <c r="M144" i="2" s="1"/>
  <c r="L117" i="2"/>
  <c r="M117" i="2" s="1"/>
  <c r="L114" i="2"/>
  <c r="M114" i="2" s="1"/>
  <c r="L112" i="2"/>
  <c r="M112" i="2" s="1"/>
  <c r="L133" i="2"/>
  <c r="M133" i="2" s="1"/>
  <c r="L207" i="2"/>
  <c r="M207" i="2" s="1"/>
  <c r="L23" i="2"/>
  <c r="M23" i="2" s="1"/>
  <c r="L5" i="2"/>
  <c r="M5" i="2" s="1"/>
  <c r="L167" i="2"/>
  <c r="M167" i="2" s="1"/>
  <c r="L182" i="2"/>
  <c r="M182" i="2" s="1"/>
  <c r="L43" i="2"/>
  <c r="M43" i="2" s="1"/>
  <c r="L26" i="2"/>
  <c r="M26" i="2" s="1"/>
  <c r="L42" i="2"/>
  <c r="M42" i="2" s="1"/>
  <c r="L77" i="2"/>
  <c r="M77" i="2" s="1"/>
  <c r="L52" i="2"/>
  <c r="M52" i="2" s="1"/>
  <c r="L146" i="2"/>
  <c r="M146" i="2" s="1"/>
  <c r="L177" i="2"/>
  <c r="M177" i="2" s="1"/>
  <c r="L79" i="2"/>
  <c r="M79" i="2" s="1"/>
  <c r="L132" i="2"/>
  <c r="M132" i="2" s="1"/>
  <c r="L150" i="2"/>
  <c r="M150" i="2" s="1"/>
  <c r="L106" i="2"/>
  <c r="M106" i="2" s="1"/>
  <c r="L2" i="2"/>
  <c r="M2" i="2" s="1"/>
  <c r="L82" i="2"/>
  <c r="M82" i="2" s="1"/>
  <c r="L11" i="2"/>
  <c r="M11" i="2" s="1"/>
  <c r="L168" i="2"/>
  <c r="M168" i="2" s="1"/>
  <c r="L194" i="2"/>
  <c r="M194" i="2" s="1"/>
  <c r="L173" i="2"/>
  <c r="M173" i="2" s="1"/>
  <c r="L195" i="2"/>
  <c r="M195" i="2" s="1"/>
  <c r="L3" i="2"/>
  <c r="M3" i="2" s="1"/>
  <c r="L205" i="2"/>
  <c r="M205" i="2" s="1"/>
  <c r="L45" i="2"/>
  <c r="M45" i="2" s="1"/>
  <c r="L16" i="2"/>
  <c r="M16" i="2" s="1"/>
  <c r="L78" i="2"/>
  <c r="M78" i="2" s="1"/>
  <c r="L110" i="2"/>
  <c r="M110" i="2" s="1"/>
  <c r="L53" i="2"/>
  <c r="M53" i="2" s="1"/>
  <c r="L51" i="2"/>
  <c r="M51" i="2" s="1"/>
  <c r="L38" i="2"/>
  <c r="M38" i="2" s="1"/>
  <c r="L94" i="2"/>
  <c r="M94" i="2" s="1"/>
  <c r="L165" i="2"/>
  <c r="M165" i="2" s="1"/>
  <c r="L14" i="2"/>
  <c r="M14" i="2" s="1"/>
  <c r="L20" i="2"/>
  <c r="M20" i="2" s="1"/>
  <c r="L116" i="2"/>
  <c r="M116" i="2" s="1"/>
  <c r="L143" i="2"/>
  <c r="M143" i="2" s="1"/>
  <c r="L192" i="2"/>
  <c r="M192" i="2" s="1"/>
  <c r="L126" i="2"/>
  <c r="M126" i="2" s="1"/>
  <c r="L17" i="2"/>
  <c r="M17" i="2" s="1"/>
  <c r="L135" i="2"/>
  <c r="M135" i="2" s="1"/>
  <c r="L104" i="2"/>
  <c r="M104" i="2" s="1"/>
  <c r="L24" i="2"/>
  <c r="M24" i="2" s="1"/>
  <c r="L64" i="2"/>
  <c r="M64" i="2" s="1"/>
  <c r="L176" i="2"/>
  <c r="M176" i="2" s="1"/>
  <c r="L140" i="2"/>
  <c r="M140" i="2" s="1"/>
  <c r="L186" i="2"/>
  <c r="M186" i="2" s="1"/>
  <c r="L158" i="2"/>
  <c r="M158" i="2" s="1"/>
  <c r="L120" i="2"/>
  <c r="M120" i="2" s="1"/>
  <c r="L72" i="2"/>
  <c r="M72" i="2" s="1"/>
  <c r="L9" i="2"/>
  <c r="M9" i="2" s="1"/>
  <c r="L6" i="2"/>
  <c r="M6" i="2" s="1"/>
  <c r="L10" i="2"/>
  <c r="M10" i="2" s="1"/>
  <c r="L21" i="2"/>
  <c r="M21" i="2" s="1"/>
  <c r="L138" i="2"/>
  <c r="M138" i="2" s="1"/>
  <c r="L149" i="2"/>
  <c r="M149" i="2" s="1"/>
  <c r="L96" i="2"/>
  <c r="M96" i="2" s="1"/>
  <c r="L129" i="2"/>
  <c r="M129" i="2" s="1"/>
  <c r="L152" i="2"/>
  <c r="M152" i="2" s="1"/>
  <c r="L33" i="2"/>
  <c r="M33" i="2" s="1"/>
  <c r="L185" i="2"/>
  <c r="M185" i="2" s="1"/>
  <c r="L73" i="2"/>
  <c r="M73" i="2" s="1"/>
  <c r="L87" i="2"/>
  <c r="M87" i="2" s="1"/>
  <c r="L66" i="2"/>
  <c r="M66" i="2" s="1"/>
  <c r="L130" i="2"/>
  <c r="M130" i="2" s="1"/>
  <c r="L118" i="2"/>
  <c r="M118" i="2" s="1"/>
  <c r="L35" i="2"/>
  <c r="M35" i="2" s="1"/>
  <c r="L157" i="2"/>
  <c r="M157" i="2" s="1"/>
  <c r="L202" i="2"/>
  <c r="M202" i="2" s="1"/>
  <c r="L60" i="2"/>
  <c r="M60" i="2" s="1"/>
  <c r="L36" i="2"/>
  <c r="M36" i="2" s="1"/>
  <c r="L39" i="2"/>
  <c r="M39" i="2" s="1"/>
  <c r="L95" i="2"/>
  <c r="M95" i="2" s="1"/>
  <c r="L188" i="2"/>
  <c r="M188" i="2" s="1"/>
  <c r="L109" i="2"/>
  <c r="M109" i="2" s="1"/>
  <c r="L197" i="2"/>
  <c r="M197" i="2" s="1"/>
  <c r="L57" i="2"/>
  <c r="M57" i="2" s="1"/>
  <c r="L41" i="2"/>
  <c r="M41" i="2" s="1"/>
  <c r="L147" i="2"/>
  <c r="M147" i="2" s="1"/>
  <c r="L90" i="2"/>
  <c r="M90" i="2" s="1"/>
  <c r="L76" i="2"/>
  <c r="M76" i="2" s="1"/>
  <c r="L172" i="2"/>
  <c r="M172" i="2" s="1"/>
  <c r="L107" i="2"/>
  <c r="M107" i="2" s="1"/>
  <c r="L154" i="2"/>
  <c r="M154" i="2" s="1"/>
  <c r="L174" i="2"/>
  <c r="M174" i="2" s="1"/>
  <c r="L184" i="2"/>
  <c r="M184" i="2" s="1"/>
  <c r="L136" i="2"/>
  <c r="M136" i="2" s="1"/>
  <c r="L62" i="2"/>
  <c r="M62" i="2" s="1"/>
  <c r="L19" i="2"/>
  <c r="M19" i="2" s="1"/>
  <c r="L55" i="2"/>
  <c r="M55" i="2" s="1"/>
  <c r="L171" i="2"/>
  <c r="M171" i="2" s="1"/>
  <c r="L145" i="2"/>
  <c r="M145" i="2" s="1"/>
  <c r="L196" i="2"/>
  <c r="M196" i="2" s="1"/>
  <c r="L49" i="2"/>
  <c r="M49" i="2" s="1"/>
  <c r="L59" i="2"/>
  <c r="M59" i="2" s="1"/>
  <c r="L169" i="2"/>
  <c r="M169" i="2" s="1"/>
  <c r="L31" i="2"/>
  <c r="M31" i="2" s="1"/>
  <c r="L12" i="2"/>
  <c r="M12" i="2" s="1"/>
  <c r="L100" i="2"/>
  <c r="M100" i="2" s="1"/>
  <c r="L164" i="2"/>
  <c r="M164" i="2" s="1"/>
  <c r="L54" i="2"/>
  <c r="M54" i="2" s="1"/>
  <c r="L183" i="2"/>
  <c r="M183" i="2" s="1"/>
  <c r="L29" i="2"/>
  <c r="M29" i="2" s="1"/>
  <c r="L99" i="2"/>
  <c r="M99" i="2" s="1"/>
  <c r="L131" i="2"/>
  <c r="M131" i="2" s="1"/>
  <c r="L56" i="2"/>
  <c r="M56" i="2" s="1"/>
  <c r="L63" i="2"/>
  <c r="M63" i="2" s="1"/>
  <c r="L162" i="2"/>
  <c r="M162" i="2" s="1"/>
  <c r="L121" i="2"/>
  <c r="M121" i="2" s="1"/>
  <c r="L58" i="2"/>
  <c r="M58" i="2" s="1"/>
  <c r="L75" i="2"/>
  <c r="M75" i="2" s="1"/>
  <c r="L175" i="2"/>
  <c r="M175" i="2" s="1"/>
  <c r="L101" i="2"/>
  <c r="M101" i="2" s="1"/>
  <c r="L111" i="2"/>
  <c r="M111" i="2" s="1"/>
  <c r="L68" i="2"/>
  <c r="M68" i="2" s="1"/>
  <c r="L74" i="2"/>
  <c r="M74" i="2" s="1"/>
  <c r="L70" i="2"/>
  <c r="M70" i="2" s="1"/>
  <c r="L81" i="2"/>
  <c r="M81" i="2" s="1"/>
  <c r="L115" i="2"/>
  <c r="M115" i="2" s="1"/>
  <c r="L161" i="2"/>
  <c r="M161" i="2" s="1"/>
  <c r="L15" i="2"/>
  <c r="M15" i="2" s="1"/>
  <c r="L85" i="2"/>
  <c r="M85" i="2" s="1"/>
  <c r="L30" i="2"/>
  <c r="M30" i="2" s="1"/>
  <c r="L61" i="2"/>
  <c r="M61" i="2" s="1"/>
  <c r="L206" i="2"/>
  <c r="M206" i="2" s="1"/>
  <c r="L160" i="2"/>
  <c r="M160" i="2" s="1"/>
  <c r="L27" i="2"/>
  <c r="M27" i="2" s="1"/>
  <c r="L193" i="2"/>
  <c r="M193" i="2" s="1"/>
  <c r="L102" i="2"/>
  <c r="M102" i="2" s="1"/>
  <c r="L141" i="2"/>
  <c r="M141" i="2" s="1"/>
  <c r="L148" i="2"/>
  <c r="M148" i="2" s="1"/>
  <c r="L134" i="2"/>
  <c r="M134" i="2" s="1"/>
  <c r="L178" i="2"/>
  <c r="M178" i="2" s="1"/>
  <c r="L8" i="2"/>
  <c r="M8" i="2" s="1"/>
  <c r="L32" i="2"/>
  <c r="M32" i="2" s="1"/>
  <c r="L142" i="2"/>
  <c r="M142" i="2" s="1"/>
  <c r="L113" i="2"/>
  <c r="M113" i="2" s="1"/>
  <c r="L103" i="2"/>
  <c r="M103" i="2" s="1"/>
  <c r="L93" i="2"/>
  <c r="M93" i="2" s="1"/>
  <c r="L128" i="2"/>
  <c r="M128" i="2" s="1"/>
  <c r="L199" i="2"/>
  <c r="M199" i="2" s="1"/>
  <c r="L89" i="2"/>
  <c r="M89" i="2" s="1"/>
  <c r="L18" i="2"/>
  <c r="M18" i="2" s="1"/>
  <c r="L200" i="2"/>
  <c r="M200" i="2" s="1"/>
  <c r="L80" i="2"/>
  <c r="M80" i="2" s="1"/>
  <c r="L50" i="2"/>
  <c r="M50" i="2" s="1"/>
  <c r="L4" i="2"/>
  <c r="M4" i="2" s="1"/>
  <c r="L187" i="2"/>
  <c r="M187" i="2" s="1"/>
  <c r="L71" i="2"/>
  <c r="M71" i="2" s="1"/>
  <c r="L44" i="2"/>
  <c r="M44" i="2" s="1"/>
  <c r="L48" i="2"/>
  <c r="M48" i="2" s="1"/>
  <c r="L151" i="2"/>
  <c r="M151" i="2" s="1"/>
  <c r="L155" i="2"/>
  <c r="M155" i="2" s="1"/>
  <c r="L203" i="2"/>
  <c r="M203" i="2" s="1"/>
  <c r="L204" i="2"/>
  <c r="M204" i="2" s="1"/>
  <c r="L189" i="2"/>
  <c r="M189" i="2" s="1"/>
  <c r="L156" i="2"/>
  <c r="M156" i="2" s="1"/>
  <c r="L125" i="2"/>
  <c r="M125" i="2" s="1"/>
  <c r="L124" i="2"/>
  <c r="M124" i="2" s="1"/>
  <c r="L170" i="2"/>
  <c r="M170" i="2" s="1"/>
  <c r="L137" i="2"/>
  <c r="M137" i="2" s="1"/>
  <c r="L108" i="2"/>
  <c r="M108" i="2" s="1"/>
  <c r="L179" i="2"/>
  <c r="M179" i="2" s="1"/>
  <c r="L67" i="2"/>
  <c r="M67" i="2" s="1"/>
  <c r="L34" i="2"/>
  <c r="M34" i="2" s="1"/>
  <c r="K180" i="2"/>
  <c r="K65" i="2"/>
  <c r="K7" i="2"/>
  <c r="K40" i="2"/>
  <c r="K123" i="2"/>
  <c r="K86" i="2"/>
  <c r="K13" i="2"/>
  <c r="K144" i="2"/>
  <c r="K117" i="2"/>
  <c r="K114" i="2"/>
  <c r="K112" i="2"/>
  <c r="K133" i="2"/>
  <c r="K207" i="2"/>
  <c r="K23" i="2"/>
  <c r="K5" i="2"/>
  <c r="K167" i="2"/>
  <c r="K182" i="2"/>
  <c r="K43" i="2"/>
  <c r="K26" i="2"/>
  <c r="K42" i="2"/>
  <c r="K77" i="2"/>
  <c r="K52" i="2"/>
  <c r="K146" i="2"/>
  <c r="K177" i="2"/>
  <c r="K79" i="2"/>
  <c r="K132" i="2"/>
  <c r="K150" i="2"/>
  <c r="K106" i="2"/>
  <c r="K2" i="2"/>
  <c r="K82" i="2"/>
  <c r="K11" i="2"/>
  <c r="K168" i="2"/>
  <c r="K194" i="2"/>
  <c r="K173" i="2"/>
  <c r="K195" i="2"/>
  <c r="K3" i="2"/>
  <c r="K205" i="2"/>
  <c r="K45" i="2"/>
  <c r="K16" i="2"/>
  <c r="K78" i="2"/>
  <c r="K110" i="2"/>
  <c r="K53" i="2"/>
  <c r="K51" i="2"/>
  <c r="K38" i="2"/>
  <c r="K94" i="2"/>
  <c r="K165" i="2"/>
  <c r="K14" i="2"/>
  <c r="K20" i="2"/>
  <c r="K116" i="2"/>
  <c r="K143" i="2"/>
  <c r="K192" i="2"/>
  <c r="K126" i="2"/>
  <c r="K17" i="2"/>
  <c r="K135" i="2"/>
  <c r="K104" i="2"/>
  <c r="K24" i="2"/>
  <c r="K64" i="2"/>
  <c r="K176" i="2"/>
  <c r="K140" i="2"/>
  <c r="K186" i="2"/>
  <c r="K158" i="2"/>
  <c r="K120" i="2"/>
  <c r="K72" i="2"/>
  <c r="K9" i="2"/>
  <c r="K6" i="2"/>
  <c r="K10" i="2"/>
  <c r="K21" i="2"/>
  <c r="K138" i="2"/>
  <c r="K149" i="2"/>
  <c r="K96" i="2"/>
  <c r="K152" i="2"/>
  <c r="K33" i="2"/>
  <c r="K185" i="2"/>
  <c r="K73" i="2"/>
  <c r="K87" i="2"/>
  <c r="K66" i="2"/>
  <c r="K130" i="2"/>
  <c r="K118" i="2"/>
  <c r="K157" i="2"/>
  <c r="K202" i="2"/>
  <c r="K60" i="2"/>
  <c r="K36" i="2"/>
  <c r="K39" i="2"/>
  <c r="K95" i="2"/>
  <c r="K188" i="2"/>
  <c r="K109" i="2"/>
  <c r="K197" i="2"/>
  <c r="K41" i="2"/>
  <c r="K147" i="2"/>
  <c r="K90" i="2"/>
  <c r="K76" i="2"/>
  <c r="K172" i="2"/>
  <c r="K107" i="2"/>
  <c r="K154" i="2"/>
  <c r="K174" i="2"/>
  <c r="K184" i="2"/>
  <c r="K136" i="2"/>
  <c r="K62" i="2"/>
  <c r="K19" i="2"/>
  <c r="K55" i="2"/>
  <c r="K171" i="2"/>
  <c r="K145" i="2"/>
  <c r="K196" i="2"/>
  <c r="K49" i="2"/>
  <c r="K59" i="2"/>
  <c r="K169" i="2"/>
  <c r="K31" i="2"/>
  <c r="K12" i="2"/>
  <c r="K100" i="2"/>
  <c r="K164" i="2"/>
  <c r="K54" i="2"/>
  <c r="K183" i="2"/>
  <c r="K29" i="2"/>
  <c r="K99" i="2"/>
  <c r="K131" i="2"/>
  <c r="K56" i="2"/>
  <c r="K63" i="2"/>
  <c r="K162" i="2"/>
  <c r="K121" i="2"/>
  <c r="K58" i="2"/>
  <c r="K75" i="2"/>
  <c r="K175" i="2"/>
  <c r="K101" i="2"/>
  <c r="K111" i="2"/>
  <c r="K68" i="2"/>
  <c r="K74" i="2"/>
  <c r="K70" i="2"/>
  <c r="K81" i="2"/>
  <c r="K115" i="2"/>
  <c r="K161" i="2"/>
  <c r="K15" i="2"/>
  <c r="K85" i="2"/>
  <c r="K30" i="2"/>
  <c r="K61" i="2"/>
  <c r="K206" i="2"/>
  <c r="K160" i="2"/>
  <c r="K27" i="2"/>
  <c r="K193" i="2"/>
  <c r="K102" i="2"/>
  <c r="K141" i="2"/>
  <c r="K148" i="2"/>
  <c r="K134" i="2"/>
  <c r="K178" i="2"/>
  <c r="K8" i="2"/>
  <c r="K32" i="2"/>
  <c r="K142" i="2"/>
  <c r="K113" i="2"/>
  <c r="K103" i="2"/>
  <c r="K128" i="2"/>
  <c r="K199" i="2"/>
  <c r="K89" i="2"/>
  <c r="K18" i="2"/>
  <c r="K200" i="2"/>
  <c r="K80" i="2"/>
  <c r="K50" i="2"/>
  <c r="K4" i="2"/>
  <c r="K187" i="2"/>
  <c r="K71" i="2"/>
  <c r="K44" i="2"/>
  <c r="K48" i="2"/>
  <c r="K151" i="2"/>
  <c r="K155" i="2"/>
  <c r="K203" i="2"/>
  <c r="K204" i="2"/>
  <c r="K189" i="2"/>
  <c r="K156" i="2"/>
  <c r="K125" i="2"/>
  <c r="K124" i="2"/>
  <c r="K170" i="2"/>
  <c r="K137" i="2"/>
  <c r="K108" i="2"/>
  <c r="K179" i="2"/>
  <c r="K67" i="2"/>
  <c r="K34" i="2"/>
  <c r="J180" i="2"/>
  <c r="J65" i="2"/>
  <c r="J7" i="2"/>
  <c r="J40" i="2"/>
  <c r="J123" i="2"/>
  <c r="J86" i="2"/>
  <c r="J13" i="2"/>
  <c r="J144" i="2"/>
  <c r="J117" i="2"/>
  <c r="J114" i="2"/>
  <c r="J112" i="2"/>
  <c r="J133" i="2"/>
  <c r="J207" i="2"/>
  <c r="J23" i="2"/>
  <c r="J5" i="2"/>
  <c r="J167" i="2"/>
  <c r="J182" i="2"/>
  <c r="J43" i="2"/>
  <c r="J26" i="2"/>
  <c r="J42" i="2"/>
  <c r="J77" i="2"/>
  <c r="J52" i="2"/>
  <c r="J146" i="2"/>
  <c r="J177" i="2"/>
  <c r="J79" i="2"/>
  <c r="J132" i="2"/>
  <c r="J150" i="2"/>
  <c r="J106" i="2"/>
  <c r="J2" i="2"/>
  <c r="J82" i="2"/>
  <c r="J11" i="2"/>
  <c r="J168" i="2"/>
  <c r="J194" i="2"/>
  <c r="J173" i="2"/>
  <c r="J195" i="2"/>
  <c r="J3" i="2"/>
  <c r="J205" i="2"/>
  <c r="J45" i="2"/>
  <c r="J16" i="2"/>
  <c r="J78" i="2"/>
  <c r="J110" i="2"/>
  <c r="J53" i="2"/>
  <c r="J51" i="2"/>
  <c r="J38" i="2"/>
  <c r="J94" i="2"/>
  <c r="J165" i="2"/>
  <c r="J14" i="2"/>
  <c r="J20" i="2"/>
  <c r="J116" i="2"/>
  <c r="J143" i="2"/>
  <c r="J192" i="2"/>
  <c r="J126" i="2"/>
  <c r="J17" i="2"/>
  <c r="J135" i="2"/>
  <c r="J104" i="2"/>
  <c r="J24" i="2"/>
  <c r="J64" i="2"/>
  <c r="J176" i="2"/>
  <c r="J140" i="2"/>
  <c r="J186" i="2"/>
  <c r="J158" i="2"/>
  <c r="J120" i="2"/>
  <c r="J72" i="2"/>
  <c r="J9" i="2"/>
  <c r="J6" i="2"/>
  <c r="J10" i="2"/>
  <c r="J21" i="2"/>
  <c r="J138" i="2"/>
  <c r="J149" i="2"/>
  <c r="J96" i="2"/>
  <c r="J129" i="2"/>
  <c r="J152" i="2"/>
  <c r="J33" i="2"/>
  <c r="J185" i="2"/>
  <c r="J73" i="2"/>
  <c r="J87" i="2"/>
  <c r="J66" i="2"/>
  <c r="J130" i="2"/>
  <c r="J118" i="2"/>
  <c r="J35" i="2"/>
  <c r="J157" i="2"/>
  <c r="J202" i="2"/>
  <c r="J60" i="2"/>
  <c r="J36" i="2"/>
  <c r="J39" i="2"/>
  <c r="J95" i="2"/>
  <c r="J188" i="2"/>
  <c r="J109" i="2"/>
  <c r="J197" i="2"/>
  <c r="J41" i="2"/>
  <c r="J147" i="2"/>
  <c r="J90" i="2"/>
  <c r="J76" i="2"/>
  <c r="J172" i="2"/>
  <c r="J107" i="2"/>
  <c r="J154" i="2"/>
  <c r="J174" i="2"/>
  <c r="J184" i="2"/>
  <c r="J136" i="2"/>
  <c r="J62" i="2"/>
  <c r="J19" i="2"/>
  <c r="J55" i="2"/>
  <c r="J171" i="2"/>
  <c r="J145" i="2"/>
  <c r="J196" i="2"/>
  <c r="J49" i="2"/>
  <c r="J59" i="2"/>
  <c r="J169" i="2"/>
  <c r="J31" i="2"/>
  <c r="J12" i="2"/>
  <c r="J100" i="2"/>
  <c r="J164" i="2"/>
  <c r="J54" i="2"/>
  <c r="J183" i="2"/>
  <c r="J29" i="2"/>
  <c r="J99" i="2"/>
  <c r="J131" i="2"/>
  <c r="J56" i="2"/>
  <c r="J63" i="2"/>
  <c r="J162" i="2"/>
  <c r="J121" i="2"/>
  <c r="J58" i="2"/>
  <c r="J75" i="2"/>
  <c r="J175" i="2"/>
  <c r="J101" i="2"/>
  <c r="J111" i="2"/>
  <c r="J68" i="2"/>
  <c r="J74" i="2"/>
  <c r="J70" i="2"/>
  <c r="J81" i="2"/>
  <c r="J115" i="2"/>
  <c r="J161" i="2"/>
  <c r="J15" i="2"/>
  <c r="J85" i="2"/>
  <c r="J30" i="2"/>
  <c r="J61" i="2"/>
  <c r="J206" i="2"/>
  <c r="J160" i="2"/>
  <c r="J27" i="2"/>
  <c r="J193" i="2"/>
  <c r="J102" i="2"/>
  <c r="J141" i="2"/>
  <c r="J148" i="2"/>
  <c r="J134" i="2"/>
  <c r="J178" i="2"/>
  <c r="J8" i="2"/>
  <c r="J32" i="2"/>
  <c r="J142" i="2"/>
  <c r="J113" i="2"/>
  <c r="J103" i="2"/>
  <c r="J93" i="2"/>
  <c r="J128" i="2"/>
  <c r="J199" i="2"/>
  <c r="J89" i="2"/>
  <c r="J18" i="2"/>
  <c r="J200" i="2"/>
  <c r="J80" i="2"/>
  <c r="J50" i="2"/>
  <c r="J4" i="2"/>
  <c r="J187" i="2"/>
  <c r="J71" i="2"/>
  <c r="J44" i="2"/>
  <c r="J48" i="2"/>
  <c r="J151" i="2"/>
  <c r="J155" i="2"/>
  <c r="J203" i="2"/>
  <c r="J204" i="2"/>
  <c r="J189" i="2"/>
  <c r="J156" i="2"/>
  <c r="J125" i="2"/>
  <c r="J124" i="2"/>
  <c r="J170" i="2"/>
  <c r="J137" i="2"/>
  <c r="J108" i="2"/>
  <c r="J179" i="2"/>
  <c r="J67" i="2"/>
  <c r="J34" i="2"/>
  <c r="I180" i="2"/>
  <c r="I65" i="2"/>
  <c r="I7" i="2"/>
  <c r="I40" i="2"/>
  <c r="I123" i="2"/>
  <c r="I86" i="2"/>
  <c r="I13" i="2"/>
  <c r="I144" i="2"/>
  <c r="I117" i="2"/>
  <c r="I114" i="2"/>
  <c r="I112" i="2"/>
  <c r="I133" i="2"/>
  <c r="I207" i="2"/>
  <c r="I23" i="2"/>
  <c r="I5" i="2"/>
  <c r="I167" i="2"/>
  <c r="I182" i="2"/>
  <c r="I43" i="2"/>
  <c r="I26" i="2"/>
  <c r="I42" i="2"/>
  <c r="I77" i="2"/>
  <c r="I52" i="2"/>
  <c r="I146" i="2"/>
  <c r="I177" i="2"/>
  <c r="I79" i="2"/>
  <c r="I132" i="2"/>
  <c r="I150" i="2"/>
  <c r="I106" i="2"/>
  <c r="I2" i="2"/>
  <c r="I82" i="2"/>
  <c r="I11" i="2"/>
  <c r="I168" i="2"/>
  <c r="I194" i="2"/>
  <c r="I173" i="2"/>
  <c r="I195" i="2"/>
  <c r="I3" i="2"/>
  <c r="I205" i="2"/>
  <c r="I45" i="2"/>
  <c r="I16" i="2"/>
  <c r="I78" i="2"/>
  <c r="I110" i="2"/>
  <c r="I53" i="2"/>
  <c r="I51" i="2"/>
  <c r="I38" i="2"/>
  <c r="I94" i="2"/>
  <c r="I165" i="2"/>
  <c r="I14" i="2"/>
  <c r="I20" i="2"/>
  <c r="I116" i="2"/>
  <c r="I143" i="2"/>
  <c r="I192" i="2"/>
  <c r="I126" i="2"/>
  <c r="I17" i="2"/>
  <c r="I135" i="2"/>
  <c r="I104" i="2"/>
  <c r="I24" i="2"/>
  <c r="I64" i="2"/>
  <c r="I176" i="2"/>
  <c r="I140" i="2"/>
  <c r="I186" i="2"/>
  <c r="I158" i="2"/>
  <c r="I120" i="2"/>
  <c r="I72" i="2"/>
  <c r="I9" i="2"/>
  <c r="I6" i="2"/>
  <c r="I10" i="2"/>
  <c r="I21" i="2"/>
  <c r="I138" i="2"/>
  <c r="I149" i="2"/>
  <c r="I96" i="2"/>
  <c r="I129" i="2"/>
  <c r="I152" i="2"/>
  <c r="I33" i="2"/>
  <c r="I185" i="2"/>
  <c r="I73" i="2"/>
  <c r="I87" i="2"/>
  <c r="I66" i="2"/>
  <c r="I130" i="2"/>
  <c r="I118" i="2"/>
  <c r="I35" i="2"/>
  <c r="I157" i="2"/>
  <c r="I202" i="2"/>
  <c r="I60" i="2"/>
  <c r="I36" i="2"/>
  <c r="I39" i="2"/>
  <c r="I95" i="2"/>
  <c r="I188" i="2"/>
  <c r="I109" i="2"/>
  <c r="I197" i="2"/>
  <c r="I57" i="2"/>
  <c r="I41" i="2"/>
  <c r="I147" i="2"/>
  <c r="I90" i="2"/>
  <c r="I76" i="2"/>
  <c r="I172" i="2"/>
  <c r="I107" i="2"/>
  <c r="I154" i="2"/>
  <c r="I174" i="2"/>
  <c r="I184" i="2"/>
  <c r="I136" i="2"/>
  <c r="I62" i="2"/>
  <c r="I19" i="2"/>
  <c r="I55" i="2"/>
  <c r="I171" i="2"/>
  <c r="I145" i="2"/>
  <c r="I196" i="2"/>
  <c r="I49" i="2"/>
  <c r="I59" i="2"/>
  <c r="I169" i="2"/>
  <c r="I31" i="2"/>
  <c r="I12" i="2"/>
  <c r="I100" i="2"/>
  <c r="I164" i="2"/>
  <c r="I54" i="2"/>
  <c r="I183" i="2"/>
  <c r="I29" i="2"/>
  <c r="I99" i="2"/>
  <c r="I131" i="2"/>
  <c r="I56" i="2"/>
  <c r="I63" i="2"/>
  <c r="I162" i="2"/>
  <c r="I121" i="2"/>
  <c r="I58" i="2"/>
  <c r="I75" i="2"/>
  <c r="I175" i="2"/>
  <c r="I101" i="2"/>
  <c r="I111" i="2"/>
  <c r="I68" i="2"/>
  <c r="I74" i="2"/>
  <c r="I70" i="2"/>
  <c r="I81" i="2"/>
  <c r="I115" i="2"/>
  <c r="I161" i="2"/>
  <c r="I15" i="2"/>
  <c r="I85" i="2"/>
  <c r="I30" i="2"/>
  <c r="I61" i="2"/>
  <c r="I206" i="2"/>
  <c r="I160" i="2"/>
  <c r="I27" i="2"/>
  <c r="I193" i="2"/>
  <c r="I102" i="2"/>
  <c r="I141" i="2"/>
  <c r="I148" i="2"/>
  <c r="I134" i="2"/>
  <c r="I178" i="2"/>
  <c r="I8" i="2"/>
  <c r="I32" i="2"/>
  <c r="I142" i="2"/>
  <c r="I113" i="2"/>
  <c r="I103" i="2"/>
  <c r="I93" i="2"/>
  <c r="I128" i="2"/>
  <c r="I199" i="2"/>
  <c r="I89" i="2"/>
  <c r="I18" i="2"/>
  <c r="I200" i="2"/>
  <c r="I80" i="2"/>
  <c r="I50" i="2"/>
  <c r="I4" i="2"/>
  <c r="I187" i="2"/>
  <c r="I71" i="2"/>
  <c r="I44" i="2"/>
  <c r="I48" i="2"/>
  <c r="I151" i="2"/>
  <c r="I155" i="2"/>
  <c r="I203" i="2"/>
  <c r="I204" i="2"/>
  <c r="I189" i="2"/>
  <c r="I156" i="2"/>
  <c r="I125" i="2"/>
  <c r="I124" i="2"/>
  <c r="I170" i="2"/>
  <c r="I137" i="2"/>
  <c r="I108" i="2"/>
  <c r="I179" i="2"/>
  <c r="I67" i="2"/>
  <c r="I34" i="2"/>
  <c r="I209" i="2" l="1"/>
  <c r="O34" i="2"/>
  <c r="O210" i="2" s="1"/>
  <c r="N214" i="2"/>
  <c r="O209" i="2"/>
  <c r="M209" i="2"/>
  <c r="M210" i="2"/>
  <c r="J209" i="2"/>
  <c r="N212" i="2" s="1"/>
  <c r="K209" i="2"/>
  <c r="M212" i="2" l="1"/>
  <c r="P202" i="1"/>
  <c r="R202" i="1"/>
  <c r="Q202" i="1"/>
  <c r="N202" i="1"/>
  <c r="O202" i="1"/>
  <c r="AT32" i="8"/>
  <c r="AT33" i="8"/>
  <c r="AS32" i="8"/>
  <c r="AS33" i="8"/>
  <c r="AR32" i="8"/>
  <c r="AR33" i="8"/>
  <c r="AQ32" i="8"/>
  <c r="AQ33" i="8"/>
  <c r="AP32" i="8"/>
  <c r="AP33" i="8"/>
  <c r="AO32" i="8"/>
  <c r="AO33" i="8"/>
  <c r="AN32" i="8"/>
  <c r="AN33" i="8"/>
  <c r="AM32" i="8"/>
  <c r="AM33" i="8"/>
  <c r="AL32" i="8"/>
  <c r="AL33" i="8"/>
  <c r="AK32" i="8"/>
  <c r="AK33" i="8"/>
  <c r="AJ32" i="8"/>
  <c r="AJ33" i="8"/>
  <c r="AI32" i="8"/>
  <c r="AI33" i="8"/>
  <c r="AH32" i="8"/>
  <c r="AH33" i="8"/>
  <c r="AG32" i="8"/>
  <c r="AG33" i="8"/>
  <c r="AF32" i="8"/>
  <c r="AF33" i="8"/>
  <c r="AE32" i="8"/>
  <c r="AE33" i="8"/>
  <c r="AD32" i="8"/>
  <c r="AD33" i="8"/>
  <c r="AC32" i="8"/>
  <c r="AC33" i="8"/>
  <c r="AB32" i="8"/>
  <c r="AB33" i="8"/>
  <c r="AA32" i="8"/>
  <c r="AA33" i="8"/>
  <c r="Z32" i="8"/>
  <c r="Z33" i="8"/>
  <c r="Y32" i="8"/>
  <c r="Y33" i="8"/>
  <c r="X32" i="8"/>
  <c r="X33" i="8"/>
  <c r="W32" i="8"/>
  <c r="W33" i="8"/>
  <c r="V32" i="8"/>
  <c r="V33" i="8"/>
  <c r="U32" i="8"/>
  <c r="U33" i="8"/>
  <c r="T32" i="8"/>
  <c r="T33" i="8"/>
  <c r="S32" i="8"/>
  <c r="S33" i="8"/>
  <c r="R32" i="8"/>
  <c r="R33" i="8"/>
  <c r="Q32" i="8"/>
  <c r="Q33" i="8"/>
  <c r="P32" i="8"/>
  <c r="P33" i="8"/>
  <c r="O32" i="8"/>
  <c r="O33" i="8"/>
  <c r="N32" i="8"/>
  <c r="N33" i="8"/>
  <c r="M32" i="8"/>
  <c r="M33" i="8"/>
  <c r="L32" i="8"/>
  <c r="L33" i="8"/>
  <c r="K32" i="8"/>
  <c r="K33" i="8"/>
  <c r="J32" i="8"/>
  <c r="J33" i="8"/>
  <c r="I32" i="8"/>
  <c r="I33" i="8"/>
  <c r="H32" i="8"/>
  <c r="H33" i="8"/>
  <c r="G32" i="8"/>
  <c r="G33" i="8"/>
  <c r="F32" i="8"/>
  <c r="F33" i="8"/>
  <c r="E32" i="8"/>
  <c r="E33" i="8"/>
  <c r="D32" i="8"/>
  <c r="D33" i="8"/>
  <c r="C32" i="8"/>
  <c r="C33" i="8"/>
  <c r="B32" i="8"/>
  <c r="B33" i="8"/>
  <c r="BN33" i="8" l="1"/>
  <c r="BM33" i="8"/>
  <c r="BL33" i="8"/>
  <c r="BK33" i="8"/>
  <c r="BG33" i="8"/>
  <c r="BH33" i="8"/>
  <c r="BI33" i="8"/>
  <c r="BJ33" i="8"/>
  <c r="BF33" i="8"/>
  <c r="BK32" i="8"/>
  <c r="BL32" i="8"/>
  <c r="BL36" i="8" s="1"/>
  <c r="BL37" i="8" s="1"/>
  <c r="BM32" i="8"/>
  <c r="BN32" i="8"/>
  <c r="BO32" i="8"/>
  <c r="BM36" i="8" l="1"/>
  <c r="BM37" i="8" s="1"/>
  <c r="BK36" i="8"/>
  <c r="BK37" i="8" s="1"/>
  <c r="BN36" i="8"/>
  <c r="BN37" i="8" s="1"/>
  <c r="BD3" i="8"/>
  <c r="BD29" i="8"/>
  <c r="BC15" i="8" l="1"/>
  <c r="BD15" i="8"/>
  <c r="BC22" i="8"/>
  <c r="BD22" i="8"/>
  <c r="BC7" i="8"/>
  <c r="BD7" i="8"/>
  <c r="BC21" i="8"/>
  <c r="BD21" i="8"/>
  <c r="BC9" i="8"/>
  <c r="BD9" i="8"/>
  <c r="BC19" i="8"/>
  <c r="BD19" i="8"/>
  <c r="BC13" i="8"/>
  <c r="BD13" i="8"/>
  <c r="BC14" i="8"/>
  <c r="BD14" i="8"/>
  <c r="BC17" i="8"/>
  <c r="BD17" i="8"/>
  <c r="BC27" i="8"/>
  <c r="BD27" i="8"/>
  <c r="BC25" i="8"/>
  <c r="BD25" i="8"/>
  <c r="BC20" i="8"/>
  <c r="BD20" i="8"/>
  <c r="BC8" i="8"/>
  <c r="BD8" i="8"/>
  <c r="BC4" i="8"/>
  <c r="BD4" i="8"/>
  <c r="BC11" i="8"/>
  <c r="BD11" i="8"/>
  <c r="BC12" i="8"/>
  <c r="BD12" i="8"/>
  <c r="BC18" i="8"/>
  <c r="BD18" i="8"/>
  <c r="BC16" i="8"/>
  <c r="BD16" i="8"/>
  <c r="BC5" i="8"/>
  <c r="BD5" i="8"/>
  <c r="BC23" i="8"/>
  <c r="BD23" i="8"/>
  <c r="BC6" i="8"/>
  <c r="BD6" i="8"/>
  <c r="BC28" i="8"/>
  <c r="BD28" i="8"/>
  <c r="BC30" i="8"/>
  <c r="BD30" i="8"/>
  <c r="BC26" i="8"/>
  <c r="BD26" i="8"/>
  <c r="BC31" i="8"/>
  <c r="BD31" i="8"/>
  <c r="BC29" i="8"/>
  <c r="AV30" i="8"/>
  <c r="AV18" i="8"/>
  <c r="AV5" i="8"/>
  <c r="AV23" i="8"/>
  <c r="AV16" i="8"/>
  <c r="AV25" i="8"/>
  <c r="AV28" i="8"/>
  <c r="AV27" i="8"/>
  <c r="AV26" i="8"/>
  <c r="AV29" i="8"/>
  <c r="AV6" i="8"/>
  <c r="AZ22" i="8"/>
  <c r="AY22" i="8"/>
  <c r="BA22" i="8"/>
  <c r="AW22" i="8"/>
  <c r="BB22" i="8"/>
  <c r="AX22" i="8"/>
  <c r="AZ21" i="8"/>
  <c r="AY21" i="8"/>
  <c r="BA21" i="8"/>
  <c r="AW21" i="8"/>
  <c r="BB21" i="8"/>
  <c r="AX21" i="8"/>
  <c r="AY19" i="8"/>
  <c r="AX19" i="8"/>
  <c r="BB19" i="8"/>
  <c r="AZ19" i="8"/>
  <c r="BA19" i="8"/>
  <c r="AW19" i="8"/>
  <c r="BA20" i="8"/>
  <c r="AW20" i="8"/>
  <c r="AX20" i="8"/>
  <c r="BB20" i="8"/>
  <c r="AY20" i="8"/>
  <c r="AZ20" i="8"/>
  <c r="BA8" i="8"/>
  <c r="AW8" i="8"/>
  <c r="AX8" i="8"/>
  <c r="BB8" i="8"/>
  <c r="AZ8" i="8"/>
  <c r="AY8" i="8"/>
  <c r="BA4" i="8"/>
  <c r="AW4" i="8"/>
  <c r="AX4" i="8"/>
  <c r="BB4" i="8"/>
  <c r="AY4" i="8"/>
  <c r="AZ4" i="8"/>
  <c r="BA31" i="8"/>
  <c r="AW31" i="8"/>
  <c r="AZ31" i="8"/>
  <c r="AX31" i="8"/>
  <c r="BB31" i="8"/>
  <c r="AY31" i="8"/>
  <c r="AZ29" i="8"/>
  <c r="BB29" i="8"/>
  <c r="AW29" i="8"/>
  <c r="BA29" i="8"/>
  <c r="AX29" i="8"/>
  <c r="AY29" i="8"/>
  <c r="AZ5" i="8"/>
  <c r="BB5" i="8"/>
  <c r="BA5" i="8"/>
  <c r="AW5" i="8"/>
  <c r="AX5" i="8"/>
  <c r="AY5" i="8"/>
  <c r="AZ23" i="8"/>
  <c r="BB23" i="8"/>
  <c r="BA23" i="8"/>
  <c r="AW23" i="8"/>
  <c r="AY23" i="8"/>
  <c r="AX23" i="8"/>
  <c r="AZ6" i="8"/>
  <c r="BB6" i="8"/>
  <c r="BA6" i="8"/>
  <c r="AW6" i="8"/>
  <c r="AX6" i="8"/>
  <c r="AY6" i="8"/>
  <c r="AZ28" i="8"/>
  <c r="BB28" i="8"/>
  <c r="BA28" i="8"/>
  <c r="AW28" i="8"/>
  <c r="AX28" i="8"/>
  <c r="AY28" i="8"/>
  <c r="AZ30" i="8"/>
  <c r="BB30" i="8"/>
  <c r="BA30" i="8"/>
  <c r="AW30" i="8"/>
  <c r="AY30" i="8"/>
  <c r="AX30" i="8"/>
  <c r="AV20" i="8"/>
  <c r="AV8" i="8"/>
  <c r="AV4" i="8"/>
  <c r="AV31" i="8"/>
  <c r="AZ15" i="8"/>
  <c r="AY15" i="8"/>
  <c r="BA15" i="8"/>
  <c r="AW15" i="8"/>
  <c r="AX15" i="8"/>
  <c r="BB15" i="8"/>
  <c r="AZ7" i="8"/>
  <c r="AY7" i="8"/>
  <c r="BA7" i="8"/>
  <c r="AW7" i="8"/>
  <c r="BB7" i="8"/>
  <c r="AX7" i="8"/>
  <c r="AY9" i="8"/>
  <c r="AX9" i="8"/>
  <c r="BB9" i="8"/>
  <c r="AZ9" i="8"/>
  <c r="BA9" i="8"/>
  <c r="AW9" i="8"/>
  <c r="AY13" i="8"/>
  <c r="AX13" i="8"/>
  <c r="BB13" i="8"/>
  <c r="AZ13" i="8"/>
  <c r="BA13" i="8"/>
  <c r="AW13" i="8"/>
  <c r="AY14" i="8"/>
  <c r="AX14" i="8"/>
  <c r="BB14" i="8"/>
  <c r="AZ14" i="8"/>
  <c r="BA14" i="8"/>
  <c r="AW14" i="8"/>
  <c r="AV15" i="8"/>
  <c r="AV22" i="8"/>
  <c r="AV7" i="8"/>
  <c r="AV21" i="8"/>
  <c r="AX17" i="8"/>
  <c r="BB17" i="8"/>
  <c r="BA17" i="8"/>
  <c r="AZ17" i="8"/>
  <c r="AY17" i="8"/>
  <c r="AW17" i="8"/>
  <c r="AX11" i="8"/>
  <c r="BB11" i="8"/>
  <c r="BA11" i="8"/>
  <c r="AZ11" i="8"/>
  <c r="AY11" i="8"/>
  <c r="AW11" i="8"/>
  <c r="AX12" i="8"/>
  <c r="BB12" i="8"/>
  <c r="BA12" i="8"/>
  <c r="AZ12" i="8"/>
  <c r="AY12" i="8"/>
  <c r="AW12" i="8"/>
  <c r="AV9" i="8"/>
  <c r="AV19" i="8"/>
  <c r="AV13" i="8"/>
  <c r="AV14" i="8"/>
  <c r="BB18" i="8"/>
  <c r="BA18" i="8"/>
  <c r="AW18" i="8"/>
  <c r="AY18" i="8"/>
  <c r="AX18" i="8"/>
  <c r="AZ18" i="8"/>
  <c r="BB27" i="8"/>
  <c r="BA27" i="8"/>
  <c r="AY27" i="8"/>
  <c r="AX27" i="8"/>
  <c r="AW27" i="8"/>
  <c r="AZ27" i="8"/>
  <c r="BB16" i="8"/>
  <c r="BA16" i="8"/>
  <c r="AW16" i="8"/>
  <c r="AY16" i="8"/>
  <c r="AX16" i="8"/>
  <c r="AZ16" i="8"/>
  <c r="BB25" i="8"/>
  <c r="BA25" i="8"/>
  <c r="AY25" i="8"/>
  <c r="AX25" i="8"/>
  <c r="AW25" i="8"/>
  <c r="AZ25" i="8"/>
  <c r="BB26" i="8"/>
  <c r="BA26" i="8"/>
  <c r="AW26" i="8"/>
  <c r="AY26" i="8"/>
  <c r="AX26" i="8"/>
  <c r="AZ26" i="8"/>
  <c r="AV17" i="8"/>
  <c r="AV11" i="8"/>
  <c r="AV12" i="8"/>
  <c r="BD34" i="8" l="1"/>
  <c r="AZ34" i="8"/>
  <c r="BC34" i="8"/>
  <c r="BB34" i="8"/>
  <c r="AY34" i="8"/>
  <c r="AX34" i="8"/>
  <c r="AV34" i="8"/>
  <c r="BA34" i="8"/>
  <c r="AW34" i="8"/>
  <c r="AV37" i="8" l="1"/>
</calcChain>
</file>

<file path=xl/sharedStrings.xml><?xml version="1.0" encoding="utf-8"?>
<sst xmlns="http://schemas.openxmlformats.org/spreadsheetml/2006/main" count="8838" uniqueCount="969">
  <si>
    <t>School Name</t>
  </si>
  <si>
    <t>Full Name Of The Degree Program</t>
  </si>
  <si>
    <t>Current Accreditation Status</t>
  </si>
  <si>
    <t>Applicants (of total complete applications received)</t>
  </si>
  <si>
    <t>Admitted Students (of total complete applications received)</t>
  </si>
  <si>
    <t>Enrolled Students (of total complete applications received)</t>
  </si>
  <si>
    <t>Total Currently Enrolled</t>
  </si>
  <si>
    <t>How many accepted/admitted of total completed applications</t>
  </si>
  <si>
    <t>a. Out-of-state residents:</t>
  </si>
  <si>
    <t>b. International students:</t>
  </si>
  <si>
    <t>c. Female:</t>
  </si>
  <si>
    <t>d. Persons of Diversity</t>
  </si>
  <si>
    <t>Total new students entering the program in the fall</t>
  </si>
  <si>
    <t>% Out-of-state Students</t>
  </si>
  <si>
    <t>% International Students</t>
  </si>
  <si>
    <t>% Female Students</t>
  </si>
  <si>
    <t>% Part-time Students</t>
  </si>
  <si>
    <t>% Ethnic Minority Background Students</t>
  </si>
  <si>
    <t>Brigham Young University</t>
  </si>
  <si>
    <t>Master Of Public Administration</t>
  </si>
  <si>
    <t>Accredited for 7 years</t>
  </si>
  <si>
    <t>Eastern Kentucky University</t>
  </si>
  <si>
    <t>University of Connecticut</t>
  </si>
  <si>
    <t>Jackson State University</t>
  </si>
  <si>
    <t>Master of Public Policy and Administration</t>
  </si>
  <si>
    <t>Delayed 1 year</t>
  </si>
  <si>
    <t>University of Nevada, Las Vegas</t>
  </si>
  <si>
    <t>1 year Reaccreditation</t>
  </si>
  <si>
    <t>University of New Orleans</t>
  </si>
  <si>
    <t>DePaul University</t>
  </si>
  <si>
    <t>Master Of Public Policy</t>
  </si>
  <si>
    <t>Master of Science in Public Service Management</t>
  </si>
  <si>
    <t>Morehead State University</t>
  </si>
  <si>
    <t>Auburn University at Auburn</t>
  </si>
  <si>
    <t>University of Delaware</t>
  </si>
  <si>
    <t>University of Central Florida</t>
  </si>
  <si>
    <t>Master of Nonprofit Management</t>
  </si>
  <si>
    <t>Albany State University</t>
  </si>
  <si>
    <t>Georgia Southern University</t>
  </si>
  <si>
    <t>Northern Kentucky University</t>
  </si>
  <si>
    <t>Grambling State University</t>
  </si>
  <si>
    <t>State University of New York, The College at Brockport</t>
  </si>
  <si>
    <t>Accredited for 6 years</t>
  </si>
  <si>
    <t>University of South Carolina</t>
  </si>
  <si>
    <t>The University of Tennessee at Chattanooga</t>
  </si>
  <si>
    <t>The University of Utah</t>
  </si>
  <si>
    <t>Bowling Green State University</t>
  </si>
  <si>
    <t>West Chester University</t>
  </si>
  <si>
    <t>Washington State University</t>
  </si>
  <si>
    <t>Master Of Public Affairs</t>
  </si>
  <si>
    <t>Minnesota State University, Mankato</t>
  </si>
  <si>
    <t>Master of Arts in Urban Studies</t>
  </si>
  <si>
    <t>Western Carolina University</t>
  </si>
  <si>
    <t>The University of Alabama at Birmingham</t>
  </si>
  <si>
    <t>Auburn University at Montgomery</t>
  </si>
  <si>
    <t>University of Arkansas at Little Rock</t>
  </si>
  <si>
    <t>Arkansas State University</t>
  </si>
  <si>
    <t>The University of Arizona</t>
  </si>
  <si>
    <t>Arizona State University</t>
  </si>
  <si>
    <t>California State University, Bakersfield</t>
  </si>
  <si>
    <t>California State University, Chico</t>
  </si>
  <si>
    <t>California State University, Dominguez Hills</t>
  </si>
  <si>
    <t>California State University, Fresno</t>
  </si>
  <si>
    <t>California State University, Fullerton</t>
  </si>
  <si>
    <t>California State University, Long Beach</t>
  </si>
  <si>
    <t>California State University, Los Angeles</t>
  </si>
  <si>
    <t>Master of Science in Public Administration</t>
  </si>
  <si>
    <t>California State University, San Bernardino</t>
  </si>
  <si>
    <t>California State University, Stanislaus</t>
  </si>
  <si>
    <t>California State Polytechnic University, Pomona</t>
  </si>
  <si>
    <t>University of La Verne</t>
  </si>
  <si>
    <t>Naval Postgraduate School</t>
  </si>
  <si>
    <t>Master of Science in Management</t>
  </si>
  <si>
    <t>Defense-Focused Master of Business Administration</t>
  </si>
  <si>
    <t>San Diego State University</t>
  </si>
  <si>
    <t>San Francisco State University</t>
  </si>
  <si>
    <t>San Jose State University</t>
  </si>
  <si>
    <t>University of Southern California</t>
  </si>
  <si>
    <t>University of Colorado Denver</t>
  </si>
  <si>
    <t>American University</t>
  </si>
  <si>
    <t>Key Executive Master of Public Administration</t>
  </si>
  <si>
    <t>The George Washington University</t>
  </si>
  <si>
    <t>Florida Atlantic University</t>
  </si>
  <si>
    <t>Florida Gulf Coast University</t>
  </si>
  <si>
    <t>Florida International University</t>
  </si>
  <si>
    <t>Florida State University</t>
  </si>
  <si>
    <t>University of North Florida</t>
  </si>
  <si>
    <t>University of South Florida</t>
  </si>
  <si>
    <t>Augusta University</t>
  </si>
  <si>
    <t>Clark Atlanta University</t>
  </si>
  <si>
    <t>The University of Georgia</t>
  </si>
  <si>
    <t>Georgia College &amp; State University</t>
  </si>
  <si>
    <t>Georgia State University</t>
  </si>
  <si>
    <t>Kennesaw State University</t>
  </si>
  <si>
    <t>Savannah State University</t>
  </si>
  <si>
    <t>University of West Georgia</t>
  </si>
  <si>
    <t>Boise State University</t>
  </si>
  <si>
    <t>Governors State University</t>
  </si>
  <si>
    <t>University of Illinois at Springfield</t>
  </si>
  <si>
    <t>Northern Illinois University</t>
  </si>
  <si>
    <t>Southern Illinois University, Carbondale</t>
  </si>
  <si>
    <t>The University of Illinois at Chicago</t>
  </si>
  <si>
    <t>Indiana University, Bloomington</t>
  </si>
  <si>
    <t>Indiana University, Northwest</t>
  </si>
  <si>
    <t>Indiana University-Purdue University Indianapolis</t>
  </si>
  <si>
    <t>Indiana University, South Bend Campus</t>
  </si>
  <si>
    <t>The University of Kansas</t>
  </si>
  <si>
    <t>Kansas State University</t>
  </si>
  <si>
    <t>Wichita State University</t>
  </si>
  <si>
    <t>University of Kentucky</t>
  </si>
  <si>
    <t>University of Louisville</t>
  </si>
  <si>
    <t>Western Kentucky University</t>
  </si>
  <si>
    <t>Louisiana State University</t>
  </si>
  <si>
    <t>Bridgewater State University</t>
  </si>
  <si>
    <t>Accredited for 5 years</t>
  </si>
  <si>
    <t>Northeastern University</t>
  </si>
  <si>
    <t>Suffolk University</t>
  </si>
  <si>
    <t>University of Baltimore</t>
  </si>
  <si>
    <t>University of Maryland, College Park</t>
  </si>
  <si>
    <t>Central Michigan University</t>
  </si>
  <si>
    <t>Grand Valley State University</t>
  </si>
  <si>
    <t>Oakland University</t>
  </si>
  <si>
    <t>Wayne State University</t>
  </si>
  <si>
    <t>Western Michigan University</t>
  </si>
  <si>
    <t>University of Minnesota</t>
  </si>
  <si>
    <t>University of Missouri-St. Louis</t>
  </si>
  <si>
    <t>Master Of Public Policy Administration</t>
  </si>
  <si>
    <t>University of Missouri-Kansas City</t>
  </si>
  <si>
    <t>Mississippi State University</t>
  </si>
  <si>
    <t>Appalachian State University</t>
  </si>
  <si>
    <t>East Carolina University</t>
  </si>
  <si>
    <t>The University of North Carolina at Chapel Hill</t>
  </si>
  <si>
    <t>The University of North Carolina at Charlotte</t>
  </si>
  <si>
    <t>The University of North Carolina at Greensboro</t>
  </si>
  <si>
    <t>North Carolina State University</t>
  </si>
  <si>
    <t>University of North Carolina, Wilmington</t>
  </si>
  <si>
    <t>Rutgers University, Newark</t>
  </si>
  <si>
    <t>Rutgers University, Camden</t>
  </si>
  <si>
    <t>Seton Hall University</t>
  </si>
  <si>
    <t>Baruch College, CUNY</t>
  </si>
  <si>
    <t>Binghamton University</t>
  </si>
  <si>
    <t>John Jay College of Criminal Justice, CUNY</t>
  </si>
  <si>
    <t>Long Island University, Brooklyn</t>
  </si>
  <si>
    <t>Long Island University - Post</t>
  </si>
  <si>
    <t>The New School</t>
  </si>
  <si>
    <t>Master of Science in Public and Urban Policy</t>
  </si>
  <si>
    <t>New York University</t>
  </si>
  <si>
    <t>Syracuse University</t>
  </si>
  <si>
    <t>University at Albany, SUNY</t>
  </si>
  <si>
    <t>Cleveland State University</t>
  </si>
  <si>
    <t>University of Dayton</t>
  </si>
  <si>
    <t>Kent State University</t>
  </si>
  <si>
    <t>The Ohio State University</t>
  </si>
  <si>
    <t>Master of Arts in Public Policy and Management</t>
  </si>
  <si>
    <t>Wright State University</t>
  </si>
  <si>
    <t>Portland State University</t>
  </si>
  <si>
    <t>Master of Public Administration: Health Administration</t>
  </si>
  <si>
    <t>Executive Master of Public Administration</t>
  </si>
  <si>
    <t>Willamette University</t>
  </si>
  <si>
    <t>Master of Business Administration for Business, Government and Not-for-Profit Management</t>
  </si>
  <si>
    <t>Carnegie Mellon University</t>
  </si>
  <si>
    <t>Master of Science in Public Policy and Management</t>
  </si>
  <si>
    <t>Master Of Public Management</t>
  </si>
  <si>
    <t>Penn State Harrisburg</t>
  </si>
  <si>
    <t>Accredited for 4 years</t>
  </si>
  <si>
    <t>University of Pittsburgh</t>
  </si>
  <si>
    <t>Master Of International Development</t>
  </si>
  <si>
    <t>Master of Public and International Affairs</t>
  </si>
  <si>
    <t>Villanova University</t>
  </si>
  <si>
    <t>University of Puerto Rico- Rio Piedras Campus</t>
  </si>
  <si>
    <t>College of Charleston</t>
  </si>
  <si>
    <t>The University of South Dakota</t>
  </si>
  <si>
    <t>The University of Memphis</t>
  </si>
  <si>
    <t>University of North Texas</t>
  </si>
  <si>
    <t>Texas A&amp;M University</t>
  </si>
  <si>
    <t>Master of Public Service and Administration</t>
  </si>
  <si>
    <t>The University of Texas at Austin</t>
  </si>
  <si>
    <t>The University of Texas at El Paso</t>
  </si>
  <si>
    <t>The University of Texas at San Antonio</t>
  </si>
  <si>
    <t>Texas State University</t>
  </si>
  <si>
    <t>Texas Tech University</t>
  </si>
  <si>
    <t>The University of Texas at Dallas</t>
  </si>
  <si>
    <t>George Mason University</t>
  </si>
  <si>
    <t>Virginia Commonwealth University</t>
  </si>
  <si>
    <t>Virginia Polytechnic Institute &amp; State University</t>
  </si>
  <si>
    <t>Seattle University</t>
  </si>
  <si>
    <t>University of Washington</t>
  </si>
  <si>
    <t>West Virginia University</t>
  </si>
  <si>
    <t>Tsinghua University</t>
  </si>
  <si>
    <t>Columbia University</t>
  </si>
  <si>
    <t>Master of International Affairs</t>
  </si>
  <si>
    <t>Oregon State University</t>
  </si>
  <si>
    <t>KDI School of Public Policy and Management</t>
  </si>
  <si>
    <t>Master of Development Policy</t>
  </si>
  <si>
    <t>Southern Utah University</t>
  </si>
  <si>
    <t>Texas A&amp;M International University</t>
  </si>
  <si>
    <t>Eastern Washington University</t>
  </si>
  <si>
    <t>The American University in Cairo</t>
  </si>
  <si>
    <t>Jacksonville State University</t>
  </si>
  <si>
    <t>James Madison University</t>
  </si>
  <si>
    <t>Marist College</t>
  </si>
  <si>
    <t>University of Hawai'i at Manoa</t>
  </si>
  <si>
    <t>University of Massachusetts at Boston</t>
  </si>
  <si>
    <t>Old Dominion University</t>
  </si>
  <si>
    <t>University of Colorado Colorado Springs</t>
  </si>
  <si>
    <t>Instituto de Estudios Superiores de Administración-IESA</t>
  </si>
  <si>
    <t>Nova Southeastern University</t>
  </si>
  <si>
    <t>Shanghai University of Finance and Economics</t>
  </si>
  <si>
    <t>Victoria University of Wellington</t>
  </si>
  <si>
    <t>Universidad de los Andes</t>
  </si>
  <si>
    <t>University of Guam</t>
  </si>
  <si>
    <t>Eligibility Reviewed</t>
  </si>
  <si>
    <t>Renmin University of China</t>
  </si>
  <si>
    <t>Zhejiang University</t>
  </si>
  <si>
    <t>University of Montana</t>
  </si>
  <si>
    <t>Initially Enrolled in the ARY-5 Cohort</t>
  </si>
  <si>
    <t>Graduated Within 2 Years in the ARY-5 Cohort</t>
  </si>
  <si>
    <t>Graduated Within 3 Years in the ARY-5 Cohort</t>
  </si>
  <si>
    <t>Graduated Within 4 Years in the ARY-5 Cohort</t>
  </si>
  <si>
    <t>Total Students Graduated and Persisting to Graduation in the ARY-5 Cohort</t>
  </si>
  <si>
    <t>Grads working in National or central gov in the same country as program</t>
  </si>
  <si>
    <t>Grads working in foreign gov</t>
  </si>
  <si>
    <t>Grads working in state/provincial/regional gov in same country as program</t>
  </si>
  <si>
    <t>Grads working in city/county/other local gov in same country as program</t>
  </si>
  <si>
    <t>Grads working for nonprofit (domestic-oriented)</t>
  </si>
  <si>
    <t>Grads working for nonprofit (international)</t>
  </si>
  <si>
    <t>Grads working in the private sector (research/consulting)</t>
  </si>
  <si>
    <t>Grads working in the private sector (not research/consulting)</t>
  </si>
  <si>
    <t>Grads pursuing higher education</t>
  </si>
  <si>
    <t>Grads unemployed (not seeking employment)</t>
  </si>
  <si>
    <t>Grads unemployed (seeking employment)</t>
  </si>
  <si>
    <t>Grads entering the military</t>
  </si>
  <si>
    <t>Total Grads</t>
  </si>
  <si>
    <t>Grads status unknown</t>
  </si>
  <si>
    <t xml:space="preserve"> </t>
  </si>
  <si>
    <t>The University of Texas at Arlington</t>
  </si>
  <si>
    <t>Master of Public Administration</t>
  </si>
  <si>
    <t>The University of Vermont</t>
  </si>
  <si>
    <t>University of San Francisco</t>
  </si>
  <si>
    <t>Southern Illinois University at Edwardsville</t>
  </si>
  <si>
    <t>Eastern Michigan University</t>
  </si>
  <si>
    <t>University of North Dakota</t>
  </si>
  <si>
    <t>University of Nebraska at Omaha</t>
  </si>
  <si>
    <t>The University of New Mexico</t>
  </si>
  <si>
    <t>New Mexico State University</t>
  </si>
  <si>
    <t>Tennessee State University</t>
  </si>
  <si>
    <t>University of Oregon</t>
  </si>
  <si>
    <t>Valdosta State University</t>
  </si>
  <si>
    <t>Kentucky State University</t>
  </si>
  <si>
    <t>University of Missouri-Columbia</t>
  </si>
  <si>
    <t>Rutgers University, New Brunswick</t>
  </si>
  <si>
    <t>Fundação Getulio Vargas</t>
  </si>
  <si>
    <t>The University of Oklahoma</t>
  </si>
  <si>
    <t>Fulbright University Vietnam</t>
  </si>
  <si>
    <t>Master of Public Policy</t>
  </si>
  <si>
    <t>Total Gov %</t>
  </si>
  <si>
    <t>Total nonprofit</t>
  </si>
  <si>
    <t>Total private</t>
  </si>
  <si>
    <t>FT faculty % All courses taught by</t>
  </si>
  <si>
    <t xml:space="preserve">FT faculty %Courses providing required competencies taught by </t>
  </si>
  <si>
    <t>PT faculty % All courses taught by</t>
  </si>
  <si>
    <t>Bowie State University</t>
  </si>
  <si>
    <t>The University of Alabama, Tuscaloosa</t>
  </si>
  <si>
    <t>Number of Faculty Nucleus</t>
  </si>
  <si>
    <t xml:space="preserve">University of Oregon </t>
  </si>
  <si>
    <t>University of Oklahoma</t>
  </si>
  <si>
    <t>Southern Illinois Edwardsville</t>
  </si>
  <si>
    <t>King Saud</t>
  </si>
  <si>
    <t>Degrees Awarded - Data Report Year 2017-18</t>
  </si>
  <si>
    <t>Disabled FT Male</t>
  </si>
  <si>
    <t>Disabled FT Female</t>
  </si>
  <si>
    <t>Disabled PT Male</t>
  </si>
  <si>
    <t>Disabled PT Female</t>
  </si>
  <si>
    <t>Disabled - Total</t>
  </si>
  <si>
    <t>Master of Science in International Public Service</t>
  </si>
  <si>
    <t>Southern University and A&amp;M College</t>
  </si>
  <si>
    <t>Texas Southern University</t>
  </si>
  <si>
    <t>King Saud University</t>
  </si>
  <si>
    <t>Sum</t>
  </si>
  <si>
    <t>Avg</t>
  </si>
  <si>
    <t>Total</t>
  </si>
  <si>
    <t>Black</t>
  </si>
  <si>
    <t>American Indian/Alaskan Native</t>
  </si>
  <si>
    <t>Asian</t>
  </si>
  <si>
    <t>Hispanic/Latino</t>
  </si>
  <si>
    <t>Nonresident Alien</t>
  </si>
  <si>
    <t>2+ Races</t>
  </si>
  <si>
    <t>White</t>
  </si>
  <si>
    <t>Unknown</t>
  </si>
  <si>
    <t>Avg % Black</t>
  </si>
  <si>
    <t xml:space="preserve">Native Hawaiian or Other Pacific Islander </t>
  </si>
  <si>
    <t>Total - FT Male</t>
  </si>
  <si>
    <t>FT Female</t>
  </si>
  <si>
    <t>PT Female</t>
  </si>
  <si>
    <t>PT Male</t>
  </si>
  <si>
    <t>Unknown - Total</t>
  </si>
  <si>
    <t>Unknown - PT Female</t>
  </si>
  <si>
    <t>Unknown - PT Male</t>
  </si>
  <si>
    <t>Unknown - FT Male</t>
  </si>
  <si>
    <t>Unknown - FT Female</t>
  </si>
  <si>
    <t>White, Non-Hispanic - Total</t>
  </si>
  <si>
    <t>White, Non-Hispanic - PT Male</t>
  </si>
  <si>
    <t>White, Non-Hispanic - PT Female</t>
  </si>
  <si>
    <t>White, Non-Hispanic - FT Male</t>
  </si>
  <si>
    <t>White, Non-Hispanic - FT Female</t>
  </si>
  <si>
    <t xml:space="preserve"> 2+ Races, non-Hispanic/Latino - Total</t>
  </si>
  <si>
    <t>2+ Races, non-Hispanic/Latino - PT Female</t>
  </si>
  <si>
    <t>2+ Races, non-Hispanic/Latino - PT Male</t>
  </si>
  <si>
    <t>2+ Races, non-Hispanic/Latino - FT Female</t>
  </si>
  <si>
    <t>2+ Races, non-Hispanic/Latino - FT Male</t>
  </si>
  <si>
    <t xml:space="preserve"> Native Hawaiian or Other Pacific Islander, non-Hispanic/Latino - Total</t>
  </si>
  <si>
    <t xml:space="preserve"> Native Hawaiian or Other Pacific Islander, non-Hispanic/Latino - PT Female</t>
  </si>
  <si>
    <t>Native Hawaiian or Other Pacific Islander, non-Hispanic/Latino - PT Male</t>
  </si>
  <si>
    <t>Native Hawaiian or Other Pacific Islander, non-Hispanic/Latino - FT Female</t>
  </si>
  <si>
    <t>Native Hawaiian or Other Pacific Islander, non-Hispanic/Latino - FT Male</t>
  </si>
  <si>
    <t xml:space="preserve"> Nonresident Alien - PT Female</t>
  </si>
  <si>
    <t>Nonresident Alien - PT Male</t>
  </si>
  <si>
    <t>Nonresident Alien - FT Female</t>
  </si>
  <si>
    <t>Nonresident Alien - FT Male</t>
  </si>
  <si>
    <t>Hispanic/Latino - Total</t>
  </si>
  <si>
    <t>Hispanic/Latino - PT Female</t>
  </si>
  <si>
    <t xml:space="preserve"> Nonresident Alien - Total</t>
  </si>
  <si>
    <t>Hispanic/Latino - PT Male</t>
  </si>
  <si>
    <t>Hispanic/Latino - FT Female</t>
  </si>
  <si>
    <t>Hispanic/Latino - FT Male</t>
  </si>
  <si>
    <t>Asian, Non-Hispanic - Total</t>
  </si>
  <si>
    <t>Asian, Non-Hispanic - PT Female</t>
  </si>
  <si>
    <t xml:space="preserve"> Asian, Non-Hispanic - PT Male</t>
  </si>
  <si>
    <t>Asian, Non-Hispanic - FT Female</t>
  </si>
  <si>
    <t xml:space="preserve"> Asian, Non-Hispanic - FT Male</t>
  </si>
  <si>
    <t>American Indian/Alaskan Native, Non-Hispanic - Total</t>
  </si>
  <si>
    <t xml:space="preserve"> American Indian/Alaskan Native, Non-Hispanic - PT Female</t>
  </si>
  <si>
    <t>American Indian/Alaskan Native, Non-Hispanic - PT Male</t>
  </si>
  <si>
    <t>American Indian/Alaskan Native, Non-Hispanic - FT Female</t>
  </si>
  <si>
    <t>American Indian/Alaskan Native, Non-Hispanic - FT Male</t>
  </si>
  <si>
    <t>Black/African-American, Non-Hispanic - Total</t>
  </si>
  <si>
    <t>Black/African-American, Non-Hispanic - PT Female</t>
  </si>
  <si>
    <t>Black/African-American, Non-Hispanic - PT Male</t>
  </si>
  <si>
    <t xml:space="preserve"> Black/African-American, Non-Hispanic - FT Female</t>
  </si>
  <si>
    <t>Black/African-American, Non-Hispanic - FT Male</t>
  </si>
  <si>
    <t>2 year</t>
  </si>
  <si>
    <t>3 year</t>
  </si>
  <si>
    <t>4 year</t>
  </si>
  <si>
    <t>Persisting</t>
  </si>
  <si>
    <t>Graduated in 4 years</t>
  </si>
  <si>
    <t>Graduated in 3 years</t>
  </si>
  <si>
    <t>Graduated in 2 years</t>
  </si>
  <si>
    <t>Standard 4.4.3a - Asian (non-Hispanic) - 1 Year Prev Male</t>
  </si>
  <si>
    <t>Standard 4.4.3a - Asian (non-Hispanic) - 1 Year Prev Female</t>
  </si>
  <si>
    <t>Standard 4.4.3a - Asian (non-Hispanic) - Total</t>
  </si>
  <si>
    <t>Standard 4.4.3a - Hispanic - 1 Year Prev Male</t>
  </si>
  <si>
    <t>Standard 4.4.3a - Hispanic - 1 Year Prev Female</t>
  </si>
  <si>
    <t>Standard 4.4.3a - Hispanic - Total</t>
  </si>
  <si>
    <t>Standard 4.4.3a - White (non-Hispanic) - 1 Year Prev Male</t>
  </si>
  <si>
    <t>Standard 4.4.3a - White (non-Hispanic) - 1 Year Prev Female</t>
  </si>
  <si>
    <t>Standard 4.4.3a - White (non-Hispanic) - Total</t>
  </si>
  <si>
    <t>Standard 4.4.3a - Nonresident Alien - 1 Year Prev Male</t>
  </si>
  <si>
    <t>Standard 4.4.3a - Nonresident Alien - 1 Year Prev Female</t>
  </si>
  <si>
    <t>Standard 4.4.3a - Nonresident Alien - Total</t>
  </si>
  <si>
    <t>Standard 4.4.3a - Total - 1 Year Prev Male</t>
  </si>
  <si>
    <t>Standard 4.4.3a - Total - 1 Year Prev Female</t>
  </si>
  <si>
    <t>Standard 4.4.3a - Total - Total</t>
  </si>
  <si>
    <t>Standard 4.4.3a - Unknown - 1 Year Prev Male</t>
  </si>
  <si>
    <t>Standard 4.4.3a - Unknown - 1 Year Prev Female</t>
  </si>
  <si>
    <t>Standard 4.4.3a - Unknown - Total</t>
  </si>
  <si>
    <t>Nonresident</t>
  </si>
  <si>
    <t>American Indian/Alaska Native</t>
  </si>
  <si>
    <t>Hispanic</t>
  </si>
  <si>
    <t>AI/AN</t>
  </si>
  <si>
    <t>Students dropped</t>
  </si>
  <si>
    <t># Dropout</t>
  </si>
  <si>
    <t># Persist</t>
  </si>
  <si>
    <t>% Persist</t>
  </si>
  <si>
    <t>% Dropout</t>
  </si>
  <si>
    <t>Exited the program</t>
  </si>
  <si>
    <t>PT faculty %Courses providing required competencies taught by</t>
  </si>
  <si>
    <t>N=149</t>
  </si>
  <si>
    <t>N=139</t>
  </si>
  <si>
    <t>Admission rates</t>
  </si>
  <si>
    <t>Enrollment rates</t>
  </si>
  <si>
    <t>Median</t>
  </si>
  <si>
    <t>Average</t>
  </si>
  <si>
    <t>Standard 1.1</t>
  </si>
  <si>
    <t>Standard 1.2</t>
  </si>
  <si>
    <t>Standard 1.3</t>
  </si>
  <si>
    <t>Standard 2.1</t>
  </si>
  <si>
    <t>Standard 2.2</t>
  </si>
  <si>
    <t>Standard 3.1</t>
  </si>
  <si>
    <t>Standard 3.2</t>
  </si>
  <si>
    <t>Standard 3.3</t>
  </si>
  <si>
    <t>Standard 4.1</t>
  </si>
  <si>
    <t>Standard 4.2</t>
  </si>
  <si>
    <t>Standard 4.3</t>
  </si>
  <si>
    <t>Standard 4.4</t>
  </si>
  <si>
    <t>Standard 5.1</t>
  </si>
  <si>
    <t>Standard 5.2</t>
  </si>
  <si>
    <t>Standard 5.3</t>
  </si>
  <si>
    <t>Standard 6.1</t>
  </si>
  <si>
    <t>Standard 7.1</t>
  </si>
  <si>
    <t>No</t>
  </si>
  <si>
    <t>Yes</t>
  </si>
  <si>
    <t>Yes/No</t>
  </si>
  <si>
    <t xml:space="preserve"> Black (non-Hispanic) - Prev Year Male</t>
  </si>
  <si>
    <t>Black (non-Hispanic) - Prev Year Female</t>
  </si>
  <si>
    <t>Black (non-Hispanic) - Self Study Year Male</t>
  </si>
  <si>
    <t>Black (non-Hispanic) - Self Study Year Female</t>
  </si>
  <si>
    <t xml:space="preserve"> Black (non-Hispanic) - Totals</t>
  </si>
  <si>
    <t>American Indian/Alaskan Native (non-Hispanic) Prev yr Male</t>
  </si>
  <si>
    <t>American Indian/Alaskan Native (non-Hispanic) - Prev yr Female</t>
  </si>
  <si>
    <t>American Indian/Alaskan Native (non-Hispanic) - self study yr male</t>
  </si>
  <si>
    <t>American Indian/Alaskan Native (non-Hispanic) - self study yr Female</t>
  </si>
  <si>
    <t>American Indian/Alaskan Native (non-Hispanic) - Total</t>
  </si>
  <si>
    <t>Standard 4.4.3a - Asian (non-Hispanic) - 2 Year Prev Male</t>
  </si>
  <si>
    <t>Standard 4.4.3a - Asian (non-Hispanic) - 2 Year Prev Female</t>
  </si>
  <si>
    <t>Standard 4.4.3a - Hispanic - 2 Year Prev Male</t>
  </si>
  <si>
    <t>Standard 4.4.3a - Hispanic - 2 Year Prev Female</t>
  </si>
  <si>
    <t>Standard 4.4.3a - White (non-Hispanic) - 2 Year Prev Male</t>
  </si>
  <si>
    <t>Standard 4.4.3a - White (non-Hispanic) - 2 Year Prev Female</t>
  </si>
  <si>
    <t>Standard 4.4.3a - Nonresident Alien - 2 Year Prev Male</t>
  </si>
  <si>
    <t>Standard 4.4.3a - Nonresident Alien - 2 Year Prev Female</t>
  </si>
  <si>
    <t>Standard 4.4.3a - Unknown - 2 Year Prev Male</t>
  </si>
  <si>
    <t>Standard 4.4.3a - Unknown - 2 Year Prev Female</t>
  </si>
  <si>
    <t>Standard 4.4.3a - Total - 2 Year Prev Male</t>
  </si>
  <si>
    <t>Standard 4.4.3a - Total - 2 Year Prev Female</t>
  </si>
  <si>
    <t>Admissions yield</t>
  </si>
  <si>
    <t>Median:</t>
  </si>
  <si>
    <t>Max</t>
  </si>
  <si>
    <t>Min</t>
  </si>
  <si>
    <t>Admit/apps</t>
  </si>
  <si>
    <t>University of International Business and Economics</t>
  </si>
  <si>
    <t xml:space="preserve">
1.1.1 Provide the Current Program Mission Statement and the date it was adopted. (Limit 500 words)</t>
  </si>
  <si>
    <t xml:space="preserve">The mission of the AU Masters of Public Administration program is to instill the knowledge, skills, and values necessary to manage and lead with distinction in government and related organizations that serve the public good in the U.S. democratic context and abroad.
Goals/Objectives:  We will achieve our mission by preparing students to:
1. Apply acquired knowledge about administration/management/leadership in contemporary public and related organizations and systems.
2. Allocate administrative and programmatic resources based on analytic decision making.
3. Analyze administrative problems, craft solutions, and communicate them effectively to relevant stakeholders.
4. Incorporate a range of values into administrative actions, including democratic/constitutional values, respect for the diversity of people and perspectives in the policy process, and administrative values such as responsiveness, accountability, effectiveness and equity.
The program mission was formally adopted in September 2014.
</t>
  </si>
  <si>
    <t>The mission of the AU Masters of Public Policy program is to prepare students to advance the quality of policy making in a variety of institutional settings in the U.S. and abroad by instilling a blend of analytical, contextual, ethical, and substantive skills and knowledge.
Goals/Objectives - We will achieve our mission by preparing students to:
1.	Formulate and evaluate public policy, and communicate analysis effectively to relevant stakeholders.
2.	Address societal problems with policy analysis in the context of political/policy processes in the U.S. and abroad.
3.	Improve the allocation of resources using sound, evidence-based evaluation of the costs and benefits of policy alternatives.
4.	Incorporate a range of values into policy analysis, including democratic/constitutional values, respect for the diversity of people and perspectives in the policy process, and ethical principles including commitment to upholding the public trust.
The program mission was formally adopted September 18 2014.</t>
  </si>
  <si>
    <t>Mission: The mission of the Key Executive Leadership MPA is to foster a collaborative and rigorous learning environment to initiate the purposeful transformation of good managers into extraordinary leaders who possess the capacity to build learning environments for the purpose of creating and sustaining vital public service organizations.  (Adopted September 18, 2014 by the Department of Public Administration and Policy).</t>
  </si>
  <si>
    <t>The mission of the Appalachian State University Master of Public Administration program is to educate and prepare in-service and pre-service students to be public service leaders by fostering foundational knowledge, analytical and practical skills, and professional networks. To achieve this mission, the MPA program will emphasize the values of responsiveness, expertise, and accountability as it:
-	Delivers a curriculum that reflects core disciplinary content and provides flexibility for student specialization,
-	Develops collaborative relationships across the university and with local government, non-profit, and criminal justice professionals in the region and state,
-	Promotes high-quality faculty teaching, scholarship, and service, and
-	Sustains and enhances the program's governance, resources, and established strengths.
Adopted: March 2, 2015, with the corresponding Assessment Plan</t>
  </si>
  <si>
    <t xml:space="preserve">"The mission of the ASU MPA program is to prepare a new generation of public service professionals that can successfully address problems of democratic governance in public administration at the local, state and national levels. We expect our graduates to serve the public through their work in neighborhoods and communities, in urban regions, nationally and globally. We expect them to be capable of rigorous problem analysis, successful collaboration leading to comprehensive solutions, clear communication of those solutions, and the ethical and effective management of public institutions."
ADOPTED FOR 2009 SELF-STUDY AND REAFFIRMED APRIL 1, 2015
</t>
  </si>
  <si>
    <t>The MPA program at Auburn University seeks to educate people for public service leadership in a changing environment.  It is our view that leadership is not confined to upper management positions.  For us, it means the ability to exercise responsible influence in a public setting, no matter the job level.  This ability requires analytical and managerial skills on the one hand and an appreciation of the basic values and processes of American democracy on the other.  Because many aspects of the administrative environment are changing, we feel that narrowly defined competencies can become dated quickly.  For this reason, we designed the Auburn MPA to provide a broad, general education within the field of public administration.  The MPA program’s educational philosophy combines theory and practice.  It emphasizes academic rigor and critical thinking with attention to practical problems and issues facing public administrators. 
The mission of the MPA program at Auburn University is to advance responsible public service leadership in a changing environment through teaching, research, and outreach.  The program’s mission derives from Auburn’s role as a major Land Grant university coupled with its location away from major population centers.  Students are mostly pre-service, who are drawn into the program from a variety of undergraduate majors. We primarily serve a state constituency.  For example, most of our students come from Alabama; and almost all our Internships are within the state.
The teaching mission is to prepare ethical and competent administrative generalists for public service.  The program offers a holistic approach built around a Core curriculum through which students experience sustained interaction with faculty and with each other, build teamwork skills, and develop an understanding of mutual obligation and acceptance of professional responsibilities.  The program exposes students to a variety of perspectives by integrating a diverse faculty into the Core.  In addition to the generalist emphasis of the Core, the program takes advantage of the specialties of its faculty and of two other Auburn programs to offer a Dual Degree with Community Planning and Specializations in Economic Development, Elections Administration, and NonProfit Organizations and Community Governance.
The research mission emphasizes the importance of faculty and students remaining on the cutting edge of their fields and finding avenues to develop and disseminate knowledge and skills useful not only to scholars and administrators but also to citizens within a democratic society.  In keeping with the generalist nature of the program, faculty members pursue a variety of research interests and then relate them to the practice and problems of public administration.
The outreach mission is a proactive approach that is consistent with the university’s commitment to provide outreach to the larger community.  This entails a reciprocal process.  The faculty contribute time and expertise to broaden the awareness, knowledge, and expertise of those in the public sector and the citizens they serve.  Outreach becomes an avenue by which students make contacts in the community for internship and employment opportunities.  The larger community, in turn, helps inform the program of its needs so that it can respond through its curriculum and service activities.
This Mission Statement was approved by the MPA Nucleus Faculty on June 7, 2011.</t>
  </si>
  <si>
    <t>The mission of the Auburn University at Montgomery Master's Degree Program in Public Administration is to prepare students with diverse backgrounds and experiences for successful policymaking and administrative careers at the local, regional, and national levels. Through excellent teaching, research, academic collaboration, community engagement, and service the program provides students with the critical knowledge, professional skills, and public service values required to assume leadership positions in the public and non-profit sectors. Key hallmarks of the program are its emphasis on the importance of an understanding of the normative, constitutional, and participatory aspects of active citizenship, and the broader challenges facing public policy and administration in the contemporary world.
Adopted summer 2013</t>
  </si>
  <si>
    <t xml:space="preserve">The Master of Public Administration program enhances the performance of public and nonprofit organizations in our region and the nation by preparing a new generation of public service leaders to competently and ethically lead public and nonprofit organizations.  As an interdisciplinary professional degree program, we seek to
•	provide a broad education for individuals entering government and nonprofit organizations in administrative positions
•	enhance the capabilities and performance of individuals currently serving in management positions in our region
•	produce relevant public administration research
•	provide active public service to support and improve the quality and delivery of public services in our region
This mission statement was adopted September 4, 2012 by unanimous vote of the program faculty and unanimously approved by the program's Community Advisory Board at its October 24, 2012 meeting.  This is the third revision to the mission statement since the program's establishment in 1996, and was undertaken in response to the consolidation of Augusta State University (ASU) and Georgia Health Sciences University (GHSU) to create Georgia Regents University.
</t>
  </si>
  <si>
    <t xml:space="preserve">The mission of the School of Public Affairs and its degree programs is to enhance the performance of governmental and nonprofit institutions in New York and the nation in the interest of effective and equitable public service and public policy in a diverse society. Using insights from theory, research, and practice, we are a multidisciplinary community of scholars engaged in teaching, research, and outreach to achieve this mission. We place special emphasis on educating responsive and accountable leaders who combine managerial expertise, creative and critical thinking, and rigorous analysis in the formation and execution of public policy. The School also serves as a site for debate and reflection on issues of public importance to New York and the world beyond.
This mission was first adopted by the School in 2001 and reaffirmed with a minor modification in December 2012 (please see 1.1.4 below for further explanation). 
</t>
  </si>
  <si>
    <t xml:space="preserve">The mission of the Department of Public Administration is to develop individual and institutional capacity for community-based public practice. 
The mission was adopted in 2006 and has been re-examined and reaffirmed by the faculty and MPA Advisory Board since then. 
Note: At the present time, the ONLY degree offered by the Department of Public Administration is the Master of Public Administration (MPA) degree. As such, the departmental mission and program mission are one and the same. In 2013, the Department began the process to obtain approval to offer a Master of Science in Sustainable Communities and has hired a new faculty member who will teach in both the MPA program and the new MS program starting in Fall 2013. Once the new program is approved, the Department faculty and advisory board will reevaluate the relationship between a departmental mission and missions for the two degree programs.
</t>
  </si>
  <si>
    <t xml:space="preserve">The major provisions of the mission statement were adopted in 1993. The formal mission statement for the MPA Program is delineated in the Boise State University Graduate Catalog (2013-2014, p. 191) and posted on the DPPA website:  
The MPA is designed to prepare pre-service students and in-service professionals for positions of leadership in public service.  
</t>
  </si>
  <si>
    <t xml:space="preserve">The MPA program provides professional education to individuals preparing themselves for leadership and management roles in public affairs and administration. The program provides students with principles and skills, primarily in:
•	Management of human, fiscal, information, and other resources;
•	Policy and program analysis and evaluation;
•	Ethical, legal and practical concerns of serving the public interest in a democratic society; 
•	Understanding of the diverse perspectives that comprise the public interest; and
•	Knowledge of the institutions and processes of society and organizations.
Mission statement adopted in 2005 from program objectives statement prepared in 2000 for Student Handbook.
</t>
  </si>
  <si>
    <t>The Department of Public Policy and Administration at CSU Bakersfield will foster and improve critical thinking, communication, leadership, management, and ethical reasoning for present and future managers in government, nonprofit, and health care organizations within the San Joaquin Valley. The critical skills learned from this curriculum will ensure that managers in the government, nonprofit, and health care sectors exercise governance in an inclusive, socially responsible, and legal manner.
Adopted November 20, 2014</t>
  </si>
  <si>
    <t>Mission Statement
The mission of the master of public administration program is to develop and enhance the theoretical understanding, knowledge and skills of current and future managers in public service with particular emphasis on the North State region.
Date of Adoption 
A version of the above mission statement was originally adopted in the 1994-1995 academic year, reviewed and updated in 2008, and slightly revised again in early fall 2016 to its current version. The most recent revision included "with particular emphasis on the North State region."</t>
  </si>
  <si>
    <t xml:space="preserve">The CSUDH MPA program mission is to attract, educate and prepare a diverse student body to lead and manage public affairs. Through high quality professional education and research, students acquire and cultivate the knowledge, skills, and abilities to serve the public in a professional, ethical, and accountable manner to promote effectiveness and efficiency in public service. 
The program mission statement can be found here:   http://www4.csudh.edu/mpa/about/index
The revised CSUDH MPA mission statement was discussed and adopted by the Department on September 20, 2014 at the all faculty and CBAPP Advisory Board Public Administration Committee (PAC) retreat (the list of the Advisory Board is available in Standard 1 Appendix 1.1.). It was then unanimously approved by all PAC members on September 24, 2014. 
</t>
  </si>
  <si>
    <t xml:space="preserve">"The mission of the MPA program at Cal State Fullerton is to prepare our students for a career in public service by providing a core set of competencies anchored on the foundations of scholarly research and professional practice. Our students develop knowledge, skills, and public service values that equip them to be ethical and exceptional leaders in their communities who act with a commitment to public service, democratic values, accountability, social equity, and diversity." 
Adopted in February 2015 during a strategic planning session with the faculty.  (After revision during the spring 2015 MPA Advisory Board meeting.) 
</t>
  </si>
  <si>
    <t>The mission of the Masters in Public Administration Program at the Graduate Center for Public Policy and Administration is to educate and graduate a diverse student population with the professional competencies necessary for leadership, policy and management roles in the public service and in community based and nonprofit organizations both within the Los Angeles metropolitan area and the nation. Through the promotion of excellence in professional public service, research, and education, the Center is an active partner with the public and nonprofit agencies within its service area.  (Adopted November, 2015)</t>
  </si>
  <si>
    <t xml:space="preserve">
The Master of Science in Public Administration program at California State University, Los Angeles prepares students for leadership by educating them for professional public and community service within a diverse and dynamic urban environment. Students will develop the following leadership capabilities:
•	Knowledge about public administration theory, research and practice
•	Analytical and critical thinking skills to inform public and community problem-solving and decision-making processes
•	An understanding of the ethical basis for public service
•	Effective intra-organizational, inter-organizational and public oral and written communication skills 
•	A respect for and ability to engage the diversity of perspectives and interests involved in governance
Adopted May 27, 2015
</t>
  </si>
  <si>
    <t xml:space="preserve">CSUSB MPA Program Mission Statement: 
The Master of Public Administration program at California State University, San Bernardino provides student centered learning that prepares students to become effective public service professionals and citizens. We serve students and communities, primarily from the Inland Empire region of Southern California and surrounding areas, through enhancing the knowledge of public affairs, administration, and policy of a highly diverse population. We are committed to teaching ethical behavior, democratic values and the practical complexities of governance. To sustain and constantly enrich our educational offerings, we support faculty efforts to remain current in their fields and to develop and disseminate knowledge of public administration and pedagogy through applied and basic research. 
Date Adopted: December 20, 2013
The mission statement was adopted at the department meeting of Dec. 20, 2013 after input from MPA Advisory Board and other department stakeholders. 
</t>
  </si>
  <si>
    <t xml:space="preserve">To educate and train administrators and policy analysts to pursue leadership and management careers at local, state, and national levels. 
This mission statement was adopted at 10.31.2014. 
The mission statement reflects two key program objectives; firstly to provide a rigorous curriculum that fulfils the needs of the students working towards successful career development within the region. Secondly the breadth and depth of the curriculum also applies at other levels of engagement if students wish to embrace opportunities outside the area. The program vigorously embraces values of academic rigor, public engagement and public service ethics. Since a major component of the program is to develop and retain administrative talent for the region it embraces an open networked approach of establishing symbiotic relationships with community leaders, and MPA alum. Thus the focal output of this program is to provide administrative leaders to the northern central valley of California; leaders that have the advantages of academic rigor, professional ethics and competent management skills. This MPA program has articulated its emphasis in public affairs administration and policy.
</t>
  </si>
  <si>
    <t xml:space="preserve">EWU's MPA program prepares its graduates to be reflective practitioners of public service by providing a high quality, professionally relevant, and theoretically grounded graduate education in public service administration. 
To support the achievement of this mission, the MPA program seeks students who will:
•	actively engage in  professional development
•	endeavor to deepen critical thinking skills
•	seize opportunities to enhance communication skills
MPA faculty members are:
•	accessible to their students
•	respectful of others
•	welcoming of diverse backgrounds and perspectives 
•	actively engaged in research and public service
The MPA program:
•	meets the needs of all students, including non-traditional and international students
•	accommodates the schedules of working professionals
•	promotes leadership through service to others
(Approved by MPA PAC 2/20/13;   Adopted by MPA Faculty Committee 2/27/13)
Link:  http://www.ewu.edu/cbpa/programs/public-administration/mission-statement
</t>
  </si>
  <si>
    <t xml:space="preserve">The mission of the Florida Atlantic University Master of Public Administration program is to provide intellectual, analytical, technical, and practical education to advance the state of knowledge in public administration and to enhance ethical public service within our service region. 
While the mission of the MPA program has remained substantially the same since its inception, the actual statement of the mission has changed over time.  A mission development and assessment processes undertaken in a faculty retreat in 1996 led to a major revision of our initial MPA program mission statement, which was again slightly revised in spring 2013 to more specifically reflect our public service values focus and to respond to current NASPAA standards and competency requirements.  
Our current mission statement reflects our program's public service values through its emphasis on effective, ethical and democratic leadership and management in a diverse society such as South Florida. We believe that a successful public/nonprofit sector manager understands, can interact with, and can operate in a society that is peopled by different races, ethnicities, genders, classes, nationalities, religions, sexual orientations, disabilities, ideologies and ages (a diverse society). In so doing  managers will pursue the public interest by demonstrating fairness; being objective, transparent and accountable (ethical; considering how objectives are achieved and the extent to which targeted problems are solved (effectiveness); while seeking and receiving input from both internal and external constituencies in agency/organization operations (democratic). 
</t>
  </si>
  <si>
    <t>The mission of the Master of Public Administration (MPA) degree program in Florida Gulf Coast University's Department of Public Affairs is to advance public service knowledge and practice. Dedicated to providing graduate education with a focus on state and local governance, the program aims to meet the career-oriented goals of both in-service and pre-service students. Through quality teaching, scholarship, and service, the program will enhance students' skills in leadership and management, critical thinking, and communication.</t>
  </si>
  <si>
    <t xml:space="preserve">The mission of the Master of Public Administration Program at Florida International University is to provide individuals preparing for, or advancing in, careers in public affairs, public administration, and public policy with the skills and values necessary to be effective and thoughtful leaders, managers, analysts, and citizens. Our program serves the unique needs of the South Florida community and employers, as well as the State of Florida, the U.S., and international populations by addressing the challenges of diverse urban areas at the local, state, national, and international levels. We embrace the strength of our diverse faculty, students, alumni, and community to contribute to the scholarship of public administration, and enhance the quality of life in an increasingly globalized environment.
The current MPA program mission statement was approved unanimously and adopted on April 15, 2015.
</t>
  </si>
  <si>
    <t xml:space="preserve">The main mission of the Professional Master's in Public Administration (MAP in Portuguese) is to provide students with the training, skills and knowledge required to occupy positions of leadership in the Brazilian public sector. This is to be accomplished by:
a) Consolidating conceptual and analytical skills in public management and public policies;
b) Training human resources to enable them to design and implement public policies at the federal, state and municipal levels;
c) Encouraging a critical understanding of contemporary governance relations between State and society; and,
d) Encouraging the adoption of management, innovation and transformation tools in the dynamics of public administration.
This Mission Statement was adopted in November, 2016.
</t>
  </si>
  <si>
    <t>The GMU MPA Program is designed for people who hold or aspire to hold leadership positions in organizations that participate in the development and implementation of public policy. The mission of the MPA Program is to give graduate students the opportunity to build their knowledge of politics, public policy and management and to enhance their analytic, problem solving, and communication skills.  Adopted 2012.</t>
  </si>
  <si>
    <t xml:space="preserve">The formal mission statement for the MPA Program is delineated in the MPA Program Handbook as follows: 
The MPA program prepares students to ethically and competently serve, manage, or lead in the diverse public sector through teaching, research, and service to the discipline and broader community.
To accomplish our mission, we seek to:
1. Prepare students for careers in the public sector
2. Promote the diversity of the student body and faculty
3. Cultivate faculty committed to teaching, scholarship, and service
The mission statement was approved by the faculty and reaffirmed by the newly reconstituted MPA Advisory Board on May 27, 2015. The MPA program mission statement provides the vision and the inspirational guidance for our activities. Within the context of that vision, we seek to accomplish the program's specific goals for our students. These goals are stated in the MPA Handbook.  
</t>
  </si>
  <si>
    <t>"The Master of Public Administration program prepares students for careers in public service and nonprofit organizations by providing outstanding academic and practical instruction in public administration. Preparing a corps of technically proficient, ethical, and service-oriented public administrators will improve the quality of life and governance for all the region's citizens and this is our primary mission." -- adopted in 2005.</t>
  </si>
  <si>
    <t xml:space="preserve">"The MPA program prepares a diverse population of students to become leaders in public service careers as executives, managers, analysts, and policy specialists in government and nonprofit organizations."  
PMAP faculty have also adopted this vision statement for the MPA program:
"The program focuses on developing effective and ethical leaders who are committed to enhancing democratic governance and organizational performance through the development of core competencies in the areas of (1) leadership and results-oriented management, (2) applied research methods, policy analysis, and program evaluation, and (3) economic decision making, budgeting, and financial management.  The importance of communication skills and problem solving approaches are emphasized throughout the curriculum, which offers a mix of required courses to provide a solid grounding in the field and elective courses to allow students to specialize in particular areas of interest."  </t>
  </si>
  <si>
    <t xml:space="preserve">The Mission of the Master of Public Administration Program (MPA)  at Governors State University's College of Arts and Sciences prepare students to serve as administrators in the non-profit sector, all levels of government, and private organizations.  The MPA program provides a high-quality accessible education to a diverse student body while engaging in scholarly activities and community service. The program encourages students to become civically engaged and advances students' practical knowledge for career advancement in the nonprofit, public, and private sector. The MPA curriculum is designed to offer courses that emphasize the importance of ethics, how to solve complex organizational dilemmas and implement sustainable solutions. 
It was adopted by the program faculty on November 7, 2016
</t>
  </si>
  <si>
    <t>The current mission of the Master of Public Administration Program is “to prepare individuals from diverse and multicultural backgrounds for administrative careers in federal, state, and local government services and other public and non-profit organizations.”  
The mission of the Master of Public Administration Program reflects and supports the overall mission of Grambling State University.  As “a comprehensive, historically-black, public institution,” the mission of Grambling State University is to “offer a broad spectrum of undergraduate and graduate programs of study. Through… its graduate school, which has a decidedly professional focus, the university embraces its founding principle of educational opportunity. With a commitment to the education of minorities in American society, the university seeks to reflect in all of its programs the diversity present in the world.” 
Thus, the Grambling State University MPA Program prepares “minorities in American society” and “individuals from diverse and multicultural backgrounds” for professional careers in public administration.
The Master of Public Administration Program seeks to accomplish its mission by:
•	Providing students with the theoretical, methodological, analytical and quantitative knowledge, skills and values needed in public administration and service;
•	Recruiting and providing pre-service and in-service professionals in Louisiana and other parts of the country with the opportunity to upgrade their public management skills and administrative training;
•	Providing students with a “hands-on” opportunity to apply theoretical knowledge in a “real world” professional environment;
•	Emphasizing the importance of diversity, ethics, efficiency and a commitment to service as necessary public service values in the policy-making process and public leadership
In an effort to achieve our mission, a major change in the curriculum occurred during the 2007 and 2008 NASPAA Site Visits when universal courses reflecting the program’s public service values and other learning competencies were integrated into the core curriculum.  These courses included: PA 512 – Policy Formation, Implementation and Evaluation; PA 519 – Information Technology for Public Management; and PA 560 – Ethics and Leadership in Public Administration.  The inclusion of these courses in the universal curriculum insured that all of our students would receive an understanding of the policy-making process, learn how to manage information through current technology, and embrace the value of ethical behavior in public leadership.
The current mission was adopted in 2005.</t>
  </si>
  <si>
    <t>The mission of the School of Public, Nonprofit and Health Administration is to educate students for lives of active citizenship as contributing members of their local, regional, national, and global communities, and for professional careers in public and nonprofit organizations. We are committed to developing in undergraduate and graduate students the capacities for ethical judgment, critical thinking, and the core competencies necessary to fulfill multiple roles as effective managers and public servants.
The mission of the MPA program is to develop the knowledge, skills and abilities needed for leadership in governance and community-based organizations. The curriculum is designed to prepare graduate students for careers in public management, urban and regional policy and planning, nonprofit management, criminal justice and health administration.  We are committed to developing in graduate students the capacities for ethical judgment critical thinking, and the core competencies necessary to fulfill multiple roles as effective managers and public servants.
Final Version Adopted March 2015</t>
  </si>
  <si>
    <t>Mission Statement and Goals: 
To foster the preeminent community of principled, creative, and skilled practitioners and leaders who serve the public good from an interdisciplinary and global perspective.
We will achieve this by:
• instilling the interdisciplinary knowledge and skills needed to effectively address problems through objective and evidence-based analysis, implementation, and evaluation of policies; 
• positioning our graduates to excel in the public, non-profit, and private sectors where they contribute to the public good by addressing social, economic, environmental, and governance challenges efficiently, effectively, and equitably;
• developing students from diverse backgrounds who can understand and manage the complexity and dynamics of contemporary issues in public affairs;
• fostering and modeling professional ethics such as fairness, compassion, accountability, transparency, and respect for the rule of law;
• producing high-quality policy-oriented research and professional service that focus on significant issues in public affairs, and creating innovative opportunities for students to learn from and collaborate with leading scholars and practitioners.
Adopted 9/14/2012</t>
  </si>
  <si>
    <t xml:space="preserve">"The mission of the School of Public and Environmental Affairs Master of Public Affairs Program is to sustain a diverse, collaborative community of learning that provides professional education to develop ethical, motivated, and effective leaders and to impact our changing region, nation, and world through community engagement and research."
This mission statement was adopted December 9, 2011. The statement has been reviewed and voted upon for renewal at least every three years by the Graduate Program Committee (GPC) since it was adopted by the GPC and SPEA Advisory Board in 2011. 
</t>
  </si>
  <si>
    <t>Our mission is to serve our community by educating individuals to be thoughtful public servants, whether serving in governments, nonprofits, or the private sector. We bring together a diverse set of students, faculty, and community leaders to engage in innovative learning and student experiences to connect cutting edge research to practical workforce skills.
• We seek to serve the community by connecting the networks of public, nonprofit, and private organizations that benefit society, particularly the Indianapolis region and the state of Indiana.
• We seek to support a diverse student body in realizing their goals by:
o Providing affordable and accessible, yet rigorous education in public affairs,
o Providing opportunities to current and potential students from underrepresented populations, and
o Bringing students with diverse backgrounds, experiences, and career objectives together to serve a diverse community.
• We seek to inform knowledge, practice, and policy by:
o Using knowledge and experience to develop practical workforce skills,
o Engaging in the policy process by connecting students with community organizations and by disseminating faculty research to decision makers, and
o Transforming classroom and community experiences into applied public affairs careers.
(Adopted Spring 2018)</t>
  </si>
  <si>
    <t xml:space="preserve">Mission: To create responsible transformational leaders, capable of enhancing the capacity, efficacy and efficiency of public service institutions, and of promoting public value through cross-sector collaborations.
Vision: To be a leading program in Venezuela and the Caribbean Region for improving public policy and institutional capacity for the creation of public value through research, education and service.
Public service values: responsibility, ethical disposition and behavior, effectiveness, continuous improvement, enterprising spirit, progress, democracy, justice (fairness, equity, social inclusion and diversity), collaboration. 
IESA's Master in Public Management (MPM) is intended to serve individuals preparing to occupy or already occupying positions of high responsibility in public service institutions (be these private, public or hybrid), and who wish to gain competencies for improved performance as leaders and managers. More specifically, it is an in-service program directed at: managers and present or future directors of public service organizations; staff of elected officials; present and aspiring elected officials; and managers or directors of public-private-community relations units in business organizations.
In terms of student learning, program mission and vision are fulfilled through a rigorous and challenging course of study featuring teaching excellence, and emphasizing the following: managerial, analytical and ethical thinking skills required for results-oriented management in complex environments; skills to manage collaborations among diverse actors and institutions; a public service approach to decision-making; commitment to public interest, social justice and ethics; and, deep knowledge of key features of the Venezuelan (and regional) social, institutional, economic and political environment. 
In terms of research, the mission and vision are fulfilled through nationally and regionally relevant policy and public management research and publishing. With regards to service, mission and vision are fulfilled through: non-degree training for public servants, young social and political leaders, and leaders of non for profit organizations; consulting for public and non-for-profit organizations; public policy opinion-making faculty-led events and faculty media presence; and the dissemination of referential information for public managers and policy makers.
This mission was formally adopted July 20, 2016 during session with program faculty. 
</t>
  </si>
  <si>
    <t xml:space="preserve">The Master of Public Policy and Administration (MPPA) program seeks to prepare students for significant professional and managerial positions in the public and nonprofit sectors.  The curriculum is designed to equip students with the necessary skills of contemporary public management, provide a broad understanding of the role of administration in the policy process, and provide a sound foundation in ethics.  Thus, our MPPA program seeks to:
1.	Provide a cadre of highly trained individuals who are committed to the notion of public service in a variety of organizational settings;
2.	Develop advanced educational opportunities for student of public administration in an urban environment where a multiplicity of governmental opportunities, interactions and practices can be observed;
3.	Fill the need for public and non-profit, high-level executive management which exists in the state of Mississippi and the nation, particularly as this need relates to minorities and women; and
4.	To serve as a resource to the greater community
Concomitantly, it is the goal of the department to produce high-quality research and provide technical assistance which furthers progressive agendas. 
The department's mission and goals are aligned to the following five Network of Schools of Public Policy, Affairs, and Administration's (NASPAA) universally required competencies:
•	To lead and manage in public governance
•	To participate in and contribute to the public policy process
•	To analyze, synthesize, think critically, solve problems and make decisions
•	To articulate and apply a public service perspective
•	To communicate and interact productively with a diverse and changing workforce and citizenry.
The mission statement was adopted in the Fall of 1975. 
</t>
  </si>
  <si>
    <t xml:space="preserve">The mission statement of the MPP Program that was adopted in 2010 is:
• To foster global leaders who can establish optimal policy directions based on in-depth analyses on various current economic and social issues in the changing global environment; and
• To equip experts with the policy analysis and implementation capacity through public management and leadership education.
</t>
  </si>
  <si>
    <t>According to its mission statement adopted in 2011, the MDP Program at KDI School aims to:
- Foster global leaders capable of understanding various issues pertaining to sustainable development and international development cooperation in both theoretical and practical frameworks; and
- Equip professionals with the capacity to formulate policies based on education in public and private management as well as global leadership.</t>
  </si>
  <si>
    <t xml:space="preserve">
The current program mission statement was adopted on May 22, 2014:
Kent State University's MPA Program seeks to enhance the quality of public sector and non-profit management through a faculty that is engaged in public service, and committed to teaching ethical leadership and theoretical understandings of administration; enhancing knowledge, analytical skills, and technical abilities; and emphasizing experiential learning opportunities to apply theory and skills. Our core values include pursuing the public interest with accountability and transparency; serving professionally with competence, efficiency, and objectivity; acting ethically so as to uphold the public trust; and demonstrating respect, equity, and impartiality in dealings with citizens and fellow public servants. Toward that end, the program provides graduate level education to a diverse group of public service professionals through a high quality online format.</t>
  </si>
  <si>
    <t>The Master of Public Administration (MPA) program at Kentucky State University prepares and inspires individuals to meet the call of public service in leadership and management. The MPA program, thus, implements a vital part of the University's mission in accordance with the educational philosophy of the Network of Schools of Public Policy, Affairs and Administration (NASPAA). The program fosters commitment to public service, and provides knowledge and skills of value to public and non-profit sector professionals confronting dynamic work environments. Students can choose from a balanced inventory of conceptual, quantitative, and professional courses to solve complex problems within human resource management, nonprofit management, international development, and management information systems. 
As Kentucky's only public historically black college or university (HBCU), the MPA program is dedicated to advancing diversity and to promoting social equity. Kentucky State University is strategically located in the capital city of Frankfort, KY and embraces its close proximity to numerous types of government agencies and nonprofit organizations. With the university's location, the program has the distinct advantage of serving local, state, national, and international communities by preparing students today for real-life leadership tomorrow.
Adopted May 2017</t>
  </si>
  <si>
    <t>The Current Program Mission Statement is "Prepare professional administrators to meet the needs of the public and non-profit sectors, conduct scientific and applied research that integrate professionalism with excellence, as well as serving the society needs through effective partnership and research. Moreover, maintain a highly esteemed academic staff that contribute to delivering and updating quality academic programs."</t>
  </si>
  <si>
    <t xml:space="preserve">The Master of Public Administration (MPA) Program at LIU Brooklyn, accredited by Network of Schools of Public Policy, Affairs, and Administration (NASPAA), builds upon the university's founding principle to educate and empower men and women from all walks of life.  Through its mission of providing access and sponsoring excellence, the LIU community remains committed, above all else, to the educational needs and interest of our diverse student population.  In pursuing this mission in an urban setting, a diverse faculty with expertise in a variety of areas, prepares early- and mid-career students for professional, management, and leadership careers in government, nonprofit, aging services and healthcare administration.  Accordingly, graduates are expected to demonstrate the
1.	Practical and theoretical knowledge of public, nonprofit organizations, aging and healthcare organizations, public policy, leadership, democratic values and professional ethics.
2.	Critical thinking skills through quantitative and qualitative analyses. 
3.	Best practices in public and nonprofit management, aging services and healthcare (e.g., leadership, motivation and collaboration, human resources management, budgeting and finance, information management, social justice, cultural competency). 
4.	Written and oral communication skills at a professional level. 
</t>
  </si>
  <si>
    <t>With an overarching philosophy to improve public governance, particularly in Louisiana, the mission of the Public Administration Institute in the E. J. Ourso College of Business at Louisiana State University is to: (1) prepare talented and diverse Master of Public Administration students to manage and lead public, nonprofit, and private sector organizations and programs by providing them with the highest quality graduate education and insuring they receive the specific competencies, knowledge, skills, and values that are essential for ethical, accountable, and effective practice; (2) conduct cutting-edge scholarship consistent with the excellence embodied in the Research I ranking of Louisiana State University and enhance the Institute's reputation for prominence in scholarly research; (3) establish relationships with the governance and practitioner environment that foster a professional focus to public administration, and provide expertise to public, nonprofit, and private organizations that contribute solutions to the public challenges of our times.
The above Mission Statement was reaffirmed by the PAI Advisory Board in the spring of 2017.</t>
  </si>
  <si>
    <t xml:space="preserve">MISSION STATEMENT 
The Marist Public Administration program prepares innovative leaders of public and nonprofit organizations with the knowledge, skills, and values necessary for effectively managing in a diverse, technologically engaged, and global society. 
VALUES STATEMENT
The Marist MPA program fulfills its mission by applying theory to practice.  The Program emphasizes applied course content through dynamic delivery platforms and is dedicated to the spirit of continuous evaluation and improvement. The Program serves primarily working professionals who reside in the Mid-Hudson Valley (New York City to Albany).  Because the Program may be completed entirely on-line, its scope is national and international in character.  The Program also attracts and serves students who recently completed their bachelor's degree. Students with less than two years of relevant professional experience are required to participate in a supervised internship.
The Mission Statement is fulfilled through adherence to three basic values or principles in all teaching and related activities.  The three values are described below.
Fostering the Development of Knowledge
The Marist MPA program's commitment to excellence in education is demonstrated through the integration of public administration theories with the practice of management in the public and nonprofit sectors. Delivered through distinctive modalities, courses investigate various perspectives through a systematically assimilated curriculum. Students acquire insight into important content areas of public administration, law, human resources, policy, management, and ethics.
Implementing Practical Management Skills
The Marist MPA program emphasizes effective communication, quantitative and qualitative analysis, data-driven decision making, and the use of technology to enhance the leadership in, and management of, public organizations. Students learn to motivate themselves and others and encourage creativity while leading groups through organizational change. Courses, grounded in practice, foster critical thinking, problem solving, innovation, and strategic management. 
Promoting Public Service Values
The Marist MPA program builds working relationships among Marist MPA faculty, students, alumni, public and non-profit organization leaders, and community partners. Life-long learning is emphasized through a focus on working professionals and the valuable experiences brought to the classroom, whether in person or online. Democratic governance principles are explored as students prepare for leadership roles in a society that requires transparency and accountability from public administrators. Professional ideals support the development of work environments that engender integrity, mutual respect, equity, and fairness. Ethical values are integrated throughout the curriculum to assure students understand critical issues such as working in a global society, cultural competency, sustainability, digital divides, and diversity in the workforce.
</t>
  </si>
  <si>
    <t xml:space="preserve">Mission Statement: "The Urban and Regional Studies Institute will offer undergraduate and graduate education that will prepare local and regional government professionals and community leaders."
The current mission statement was developed and approved in 2006 as a result of input from faculty, alumni, and current students.  It was reviewed again in 2009 as part of the Program Review process, which included external site reviewers. 
The Urban and Regional Studies Institute (URSI)  has a very focused educational philosophy behind its mission: URSI prepares  (through a combination of theoretical, practical/hands-on, and mentored training) students for lifelong careers dedicated to local government public service.  We accomplish this by diversifying the training students get, preparing them to efficiently manage a variety of local government elements, particularly in the administration (including finance and human resources) and planning departments.  Students get important theoretical foundations of the profession, including historic and current perspectives by academics and practitioners who offer their perspectives, research, and observations.  
URSI's student population is diverse; it serves students just out of their undergraduate studies, nontraditional students who want to switch careers, and professional practitioners who wish to enhance their credentials by adding a Master's Degree to their resume.   For students out of their bachelor's program, URSI encourages learning fundamental skills they will use to serve in municipal government (the population of employers and professionals URSI serves).
URSI' s core educational philosophy emphasizes 'hands on' training.  The department strives to connect students with real-world professionals so they can observe and participate in the practice of local government management and planning.  We do this through facilitating connections between students, cities, and practicing professionals.  URSI strongly encourages internships.  Internships are promoted in regular class sessions, in advising, in literature distributed to students and through regular dialogue with alumni.  
Enhancing these professional connections, and providing that practical experience, URSI students are required to participate in a studio project, doing real-world projects for client cities.  These studio projects are collaborative efforts that cumulate in a presentation that is open to the public - and public scrutiny, which gives students experience in dealing with diverse ideas and comments from citizens.
But internships and studio projects aren't the only ways URSI fulfills its mission to provide street-ready skill sets and practical application of techniques.  Throughout student course work, faculty engage students in field projects in courses like Community Based Problem Solving (which, like the Urban Studies Studio, has students working with cities as clients).  They arrange field visits to important sites that illustrate classroom concepts, such as visits to major redevelopments for light rail or to City Council meetings to see management in action.  Faculty also arrange for a variety of guest speakers, practitioners (often URSI alumni) who can talk to students about major projects they've encountered,  what techniques they applied to deal with them, and other realities of the profession.
</t>
  </si>
  <si>
    <t>Morehead State University’s MPA program provides a theoretically informed management degree that builds statesmen and public leaders committed to excellence and civic virtue. The Master of Public Administration (MPA) is a professional course of study for individuals pursuing careers in government, public service, education, and nonprofit organizations. Our MPA program actively engages students in a dynamic learning environment that combines coursework and research. It develops a comprehensive understanding of the concepts and principles of public administration while continuing our students’ liberal education. As a result, graduates of the program will possess both the administrative skills and leadership abilities necessary to deal with the myriad demands placed upon professional administrators.
Adopted 2005.</t>
  </si>
  <si>
    <t>The mission of the Master of Science of Management degree program is to prepare graduates for public service in management and leadership roles in the Defense establishment of the United States or allied nations.  The program prepares graduates to manage in complex defense organizations and to conduct rigorous analyses of organizational problems, policies, and operations. To accomplish these goals, the program places particular emphasis on developing students' quantitative and analytical skills and their ability to model complex phenomena. 
(Originally adopted in 2007. On 31 January 2014, the faculty voted to approve adding the words "for public service" in the first sentence.)</t>
  </si>
  <si>
    <t xml:space="preserve">To prepare graduates for public service in management and leadership roles in the Defense establishment of the United States or allied nations.  The program prepares graduates to manage organizations, resources, people, and programs in complex environments.
(Originally adopted in 2007. On 31 January 2014, the faculty voted to approve adding the words "for public service.")    </t>
  </si>
  <si>
    <t xml:space="preserve">Our mission is to prepare public service leaders to translate ideas into actions that have an effective and lasting impact on the public good. Our faculty's research changes the way people frame, understand, and act on important public issues. We provide our students with critical skills, access to all that New York City has to offer, and a deep understanding of context surrounding public service challenges-which they use to improve cities and communities across the globe.
This mission statement was originally adopted in March 2015 and revised slightly in October 2016.
</t>
  </si>
  <si>
    <t xml:space="preserve">NC State University
Master of Public Administration
Mission Statement
Our mission is "to develop principled and skilled public service professionals who fulfill leadership roles within governmental and nonprofit organizations. Our focus is on practical and problem-solving skills and emphasizes public service values including efficiency, effectiveness, equity, and accountability."
(Draft versions developed October-December 2012; draft formally adopted by faculty at the January 2013 faculty meeting; the final edited version, incorporating final stakeholder feedback, adopted April 2013.)
</t>
  </si>
  <si>
    <t xml:space="preserve">The mission of the MPA Program at Northeastern University is to serve the needs of the public affairs community, including students, working professionals, faculty, and researchers, by providing a practice-oriented and research-based graduate educational experience. The faculty pledges the best instruction available in a set of courses designed to integrate theoretical foundations with practical skills. The MPA Program will prepare students to be effective in a dynamic and increasingly diverse professional environment. We also commit ourselves to assisting students in every possible way to secure internships, post-graduate employment, and overall career advancement. Students, in turn, are expected to meet high levels of academic excellence combined with ethical and professional integrity. Committed to the ideals of public service and advancing the public interest, we seek students who share the same enthusiasm.
The Faculty Nucleus of the MPA Program unanimously adopted the current mission statement in 1998. The mission is reviewed annually by the Faculty Nucleus, the School of Public Policy and Urban Affairs, and the College of Social Sciences and Humanities. The drafting and approval of this mission statement followed a process of extensive dialogue among members of an advisory group consisting of full-time faculty, adjunct faculty, current students, and alumni. For example, in the recent strategic planning processes of the School of Public Policy and Urban Affairs, the members of the Faculty Nucleus engaged the Program's stakeholders and discussed the mission (see Appendix 1). Various options and themes were considered, including whether to focus the Program around a particular market. It was decided to maintain a more 'generalist' orientation that would provide the key skills and competencies along with the flexibility for students to develop expertise in particular areas of interest through elective coursework or graduate certificates. This orientation complements the School's Strategic Plan 2016-2025, "Turning a Vision into Lasting Impact" (see Appendix 1).
</t>
  </si>
  <si>
    <t xml:space="preserve">The mission of the Division of Public Administration is to advance excellence in professional public management through scholarship in teaching, research, and service. The Division is committed to strengthening the knowledge and skills that enhance the management and leadership capacity of individuals pursuing public service careers. </t>
  </si>
  <si>
    <t xml:space="preserve">The mission of the MPA program is to enhance local and state governance as well as nonprofit organizations through education, research and service. On-campus and accessible distance-learning educational programs are provided in public administration for a diverse student population to enhance and advance their careers as managers. The program cultivates analytical skills and public service values like accountability, integrity, diversity and ethical decision-making by engaging students and faculty in innovative, life-long learning experiences.
Date adopted:  May 19, 2014 (in 2014-2015 Course Catalog).
</t>
  </si>
  <si>
    <t>"The Master of Public Administration Program at Oakland University advances excellence in public and non-governmental management through strengthening the leadership capacity, problem-solving skills, public service values, and community engagement of current and aspiring public and non-governmental executives.  The program is designed to deliver outstanding service to our students, the university community, and the public at large."  (Adopted 11/17/11)</t>
  </si>
  <si>
    <t>The mission of the Master of Public Administration program at Old Dominion University is to prepare students for careers as professionals in public service and to provide students who have considerable experience in the public sector an opportunity to enhance their professional knowledge, skills and abilities, enabling them to advance their careers.
Adopted in 2008, the program missions gives the central goals of providing practitioners and potential public service employees with the knowledge, skills, and cognitive tools for working with the public and/or non-profit sectors. The implied diversity of experience (preservice and inservice) brings a tremendous amount of reflection within the learning environment on both the theory and practice of public administration and service.</t>
  </si>
  <si>
    <t>Oregon State University (OSU) offers the Master of Public Policy (MPP) to graduate students interested in crime and law policy, energy policy, environmental policy, international policy, science and technology policy, social policy and rural policy. The program is offered by faculty in the Economics, Political Science and Sociology Programs in the newly established School of Public Policy. MPP students can also design programs of study with faculty in such colleges as Agricultural Sciences, Education, Forestry, Health and Human Sciences, Liberal Arts, Oceanic and Atmospheric Sciences, and Science.
OSU is home to world class scientists working on many issues significant to 21st century citizens. As populations continue to become more connected and interdependent, these issues promise to affect us more broadly, more quickly, and with more impact than ever before. New forms of governance and problem solving are being tested and studied at OSU to address these issues. As an interdisciplinary program, the MPP is uniquely positioned to integrate groundbreaking science into emerging policies, practices and understandings of the world that will impact and influence local, regional and international policy decisions.
Date of Adoption: Fall 2003 (modified in 2010 to include new concentrations)</t>
  </si>
  <si>
    <t xml:space="preserve">Our mission statement is as follows.
Mission Statement:
The Master of Public Administration program prepares individuals to assume leadership positions in public service careers and strengthens their professional skills to successfully work in government and non-profit organizations.
Within this framework, the MPA program aims to prepare leaders and professionals in the field of public administration with following focus areas of 
•	Human resources
•	Nonprofit management
•	Policy analysis and evaluation
•	Public budgeting and financial management
•	State/local government and administration
The mission is accomplished by educating and encouraging students for careers in public administration, management and policy analysis in various government and nonprofit organizations nationally and internationally. The MPA degree intends to equip students with a wide range of analytical, communication, and managerial skills to meet the demands of leadership and professional roles in public and nonprofit sectors. The MPA curriculum focuses on developing the intellectual capacities and professional skills of students necessary for careers in public service domain. The program also creates an awareness of and sensitivity to ethical concerns and accountability issues within the public service arena. 
The original mission statement was adopted on October 1, 2013 in the MPA program meeting after several discussions among the faculty. The revised final version of the mission statement is adopted on the May 26th 2016, in the MPA program meeting, after considering the stakeholders feedback on the original mission statement.
</t>
  </si>
  <si>
    <t>Mission Statement
The EMPA program increases the efficacy of public officials for ethical, competent and effective public service leadership in federal, state, local, special district, tribal, and nonprofit organizations. The program integrates theory and practice through a process of co-production engaging community groups and citizens, public service executives, academic colleagues and practitioners with the Center for Public Service.
Vision Statement
To be the best Executive Master of Public Administration program in the greater Northwest at releasing the full potential of public service organizations and their leaders in creating effective and ethical multi-level and multi-institutional systems of governance. 
Adopted February 13, 2012.
The mission and vision statements of the Executive MPA articulate with the mission of the Public Administration Division which applies to all programs in the Division.  As a degree program in a large, complex and comprehensive school, the mission and vision of the Executive MPA also reflect the values of the Mark O. Hatfield School of Government and the Center for Public Service with which the degree program is associated.</t>
  </si>
  <si>
    <t xml:space="preserve">After several rounds of meetings and discussions among the MPA Advisory Board, MPA Student Association, SPAP faculty members, and other MPA program stakeholders, the following mission statement was adopted on December 10, 2015.
"The MPA program at Renmin University of China strives to develop visionary, innovative, dedicated and truth-seeking leaders for public organizations nationally and locally, to improve public governance, serve the people and advance the values of accountability, integrity and equity, through rigorous teaching, original research and active service."
To fulfill our mission, the program provides the following:
•	A rigorous curriculum that builds on theoretical underpinnings and analytical methods of public administration, that provides concentrated areas of study in governance and leadership, public policy, fiscal policy, human resources, public security, urban management, land-use management, non-profit organization, public health, social security, etc.;
•	A conducive environment that nurtures students with public values of accountability, integrity, and equity;
•	A top-caliber faculty that bridges disciplines across the school and the university to advance public administration and policy scholarship;
•	Abundant opportunities to engage with public organizations and to solve practical problems facing China and the world. 
The current wording was developed based on an earlier statement:
"The MPA Program at Renmin University of China strives to be a leader in inspiring, educating and preparing students for "serving the people" as dedicated, innovative and truth-seeking public service leaders. "
</t>
  </si>
  <si>
    <t xml:space="preserve">1.1.2 Provide the Current Program Mission Statement and the date it was adopted. (Limit 500 words)
The Rutgers-Camden MPA program is committed to preparing our graduates to think critically, serve and lead with empathy and understanding, and promote a democratic way of life through civic engagement. 
As a critical component of a public research university, Rutgers-Camden provides pre-service and in service students opportunities to learn by applying classroom and extra-mural experience to real world governance challenges facing Camden, the South Jersey/greater Philadelphia region, and the world. We provide our students opportunities to participate in community outreach and conduct research, in particular through the Senator Walter Rand Institute for Public Affairs (WRI), the Community Leadership Center (CLC), and the Center for Urban Research and Education (CURE).
Adopted November 2013
</t>
  </si>
  <si>
    <t xml:space="preserve">The mission of the Public Policy Program of the Edward J. Bloustein School of Planning and Public Policy is to further and strengthen innovation, rigor, and justice in the field of public policy through teaching, research, and service. Specifically, we: 
•	Teach undergraduate and graduate students to be engaged change-makers through high-quality instruction and mentorship; 
•	Conduct and disseminate high quality interdisciplinary research that addresses society's most pressing problems;  
•	Serve communities at the local, state, national, and global levels through research, informed practice, and leadership in order to build a more equitable and sustainable world;  
•	Foster an environment in which research, teaching, and service come together in the pursuit of equitable and inclusive solutions to public problems. 
Adopted by the Public Policy Program faculty on 4/27/18
</t>
  </si>
  <si>
    <t xml:space="preserve">Adopted Fall 2012: 
The Master of Public Administration program in the School of Public Affairs at San Diego State University aims to create exceptional public sector leaders by providing students with broad expertise relevant to public sector organizations, non-profit organizations, and public-private sector relationships. We equip students with skills and techniques that enable them to assume leadership roles in changing political and social environments in the United States and internationally. By involving our students and faculty in the San Diego community and the US-Mexico border region, the MPA program fosters the advancement of knowledge, integrates academic components with practical experience, and contributes to the enhancement of our community. </t>
  </si>
  <si>
    <t xml:space="preserve">
The mission of the SF State MPA Program is to enhance individual and organizational capacity to serve the public and nonprofit sectors through engaged and innovative teaching, research and service. 
•	We teach effective public administration by enriching students with knowledge and skills to inspire innovation and motivate continuous improvement.
•	As faculty and students, we work to provide applied research and service to the community.
•	We instill an appreciation for public service values such as civic engagement, effectiveness, sustainability, inclusivity, accountability, equity and social justice.
This mission statement was adopted in February 2013.   As reflected here, as well as in earlier statements, our Program seeks to educate students who work across the breadth of the public and nonprofit sectors. 
</t>
  </si>
  <si>
    <t>The mission of our MPA program is to educate and train individuals to become the leaders, managers and analysts in public and non-profit agencies that serve the Silicon Valley and its
diverse population, using tools that enable them to recognize and value diversity, behave with high ethical standards, manage personnel resources equitably, recognize and manage risk, and manage programs and policies efficiently and cost-effectively. Upon completion of the degree students will employ critical thinking, ethical decision-making, and public service focus in the delivery of community services through the city, county, special district, state agency or non-profit agency. The program includes core courses, advanced seminars and elective courses from within the program and also from related areas, such as communications studies, political science and urban planning. A faculty of academically and professionally-qualified professors impart both education and inspiration, leading to a community-focused view of a public service career. The curriculum emphasizes the values of social equity, transparency, and community engagement, and includes:
• Core courses in the theory and practice of public management at the local and state government levels, and in locally-focused non-profit agencies, focused on management skills and tools, and policy development and analysis recognizing community needs;
• Opportunities for practical experience through internships in local public and non-profit organizations for those without public or non-profit agency administrative experience;
• Encouragement to use the culminating experience project as a service to a public or non-profit agency, providing research and survey services, analysis and recommendations for implementation of policies and programs to enhance their service delivery.
The program is focused primarily on expanding the knowledge and skills of fully employed professionals in public and non-profit agencies, on adults seeking career changes, and on selected recent college graduates who are highly motivated toward a career in public services or non-profit agencies.
The MPA Advisory Committee, made up of leaders in community public and non-profit agencies, program alumni and faculty, provides guidance on curriculum development to meet the evolving needs of their organizations and communities.
Adopted: 6/14/16</t>
  </si>
  <si>
    <t xml:space="preserve">The Mission Statement was revised during the last self-study, 2008.  The recent reviews of faculty and the MPA Advisory Board did not change the statement; however, the more complete expression of the functional mission was included in the review.  As the result, faculty decided to add definitions for the core values.
The MPA Program Mission aligns with a university: Savannah State University will become the institution of choice in our region, where students maximize their potential in a nurturing environment that embraces social and intellectual diversity. The university will create an efficient, student-centered culture, responsive to the needs of its stakeholders, supportive of ideals and ethical verities, and loyal to its rich legacy and heritage.
The Master of Public Administration program seeks to train individuals to assume management and leadership positions in the public and non-profit sector.
Program Goals and Objectives 
The Master of Public Administration curriculum is designed to develop competencies in five areas: 
•	To lead and manage in public governance
•	To participate in and contribute to the policy process
•	To analyze, synthesize, think critically, solve problems and make decisions
•	To articulate and apply a public service perspective
•	To communicate and interact productively with a diverse and changing workforce and citizenry
Objective 1	To provide students with the knowledge, skills, and abilities identified as important to job entry and career advancement.
Objective 2	To help students develop the knowledge, skills, and ability to act ethically and effectively as public administrators.
Objective 3	To help students apply general public management knowledge and skills in solving problems typically faced by managers in the public and non-profit sectors.
Objective 4	To encourage students to demonstrate commitment to public service through such opportunities as internships, organized projects, and community involvement.
CORE VALUES
1 Public service:  Commitment to the public good that involves solving public problems, addressing societies' needs through programs and services, and adhering to professional standards and principles.
2 Integrity:  Doing the right thing in both difficult and routine circumstances by behaving in a fair and ethical manner in which favoritism, deceit, and discrimination are avoided, issues are presented frankly and fully without injecting personal bias, and continuity exists between intention and action and between promise and performance in accordance with organizational imperatives and professional standards.
3 Professionalism:  Maintaining a high standard of ethical conduct in all matters that exemplifies professional and institutional norms and values.
4 Honesty:  Maintain truthfulness, and show consistency in words and actions, and do not compromise them for personal gain or advancement.
5 Fairness:  Respect individual differences, freedoms, and rights, treat all persons with justice, fairness and equality, and ensure that all persons have access to services and programs in which they are legally entitled in order to reduce disparities, increase inclusion, promote the public good, and protect citizens' rights. 
6 Competency:  Demonstrated proficiency with respect to the knowledge, skills, and abilities requisite in providing public services and administering programs.
7 Mutual respect:  Respect for the worth and dignity of all individuals, which is demonstrated by courtesy, cooperation, constructive and harmonious interaction, and a commitment to the well-being of others. </t>
  </si>
  <si>
    <t xml:space="preserve">Master of Public Administration
Mission Statement
Originally written in 2015; revised with MPA Advisory Committee, student, and faculty input in June 2018. 
Seattle University's Master of Public Administration program educates public service professionals primarily in the Pacific Northwest. We develop our students' leadership and administrative potential to address public problems in the government and nonprofit sectors. Our program is guided by the following values, consistent with Seattle University's Jesuit tradition.
•	Social justice and the engagement of diverse communities through policy and service
•	Ethical standards of accountability, integrity and transparency in pursuing the public interest
•	Positive relationships that foster respect and fairness for colleagues and community members
In our program, students will learn:
•	Practical skills to address organizational problems
•	Management and leadership skills that incorporate collaboration, teamwork and self-reflection
•	Oral and written communication skills that emphasize cogency and professionalism
•	Critical thinking skills to competently develop and design empirical research and engage in logical analysis
•	Skills and expertise to be more effective participants and advocates in the public policy process.
</t>
  </si>
  <si>
    <t xml:space="preserve">The mission of the department of political science and public affairs is to engage and empower students for personal and professional success. To support and advance the faculties' diverse approaches and perspectives to political science and public affairs. To participate in seeking solutions to the challenges of an ever changing metropolitan area and global communities. 
The mission of the MPA program is to develop servant leaders for management positions in the public, private and nonprofit sectors. Within an interdisciplinary, collaborative and culturally diverse setting, we are dedicated to providing high quality graduate degree and graduate certificate programs that are intellectually stimulating, ethically oriented and have a theory-to-practice focus. (Most recently adopted January 7, 2014) 
</t>
  </si>
  <si>
    <t xml:space="preserve">The MPA program prepares students for entry into managerial, administrative, and other professional careers in the government and nonprofit sectors. For students already in public service careers, the MPA program provides them with the ability to improve their skills, broaden their perspectives and assume positions of greater responsibility.
</t>
  </si>
  <si>
    <t>The current program Mission was adopted by the faculty in spring 2012. 
Our mission is to:
1. Prepare pre-service and in-service students to meet the challenges of public and nonprofit service.
2. Develop student knowledge and competencies through scholarly activity, experiential learning, and applied research.
3. Ensure the MPA coursework presents a framework of understanding based on academic materials and skill development through activities, projects, and assignments.
4. Promote public service values, leadership and management skills, and ethical decision-making in all aspects of public and nonprofit sector organizations.
5. Ensure our on-campus and online students have comparable academic experiences that develop knowledge and skills for public service
We accomplish our mission when students who complete the MPA program demonstrate the following competencies:
1. Think critically. 
2. Solve problems using analytic tools and best practices.
3. Synthesize diverse perspectives and information.
4. Implement policies in an efficient and effective manner.
5. Act ethically and effectively in pursuit of the public interest. 
Our core values: 
1. Lead through change.
2. Engage the community.
3. Base decisions on data, reliable information, and analysis.
4. Protect public resources and ensure they are used in the most efficient and effective manner.
5. Model ethical behaviors.
6. Partner with students for lifelong learning</t>
  </si>
  <si>
    <t xml:space="preserve">The mission of the MPA Program is to prepare students to function as leaders in enhancing the responsiveness, efficiency, and effectiveness of governmental, health and nonprofit organizations, while adhering to the democratic values of inclusion, egalitarianism, and respect for diversity (Adopted by the IPS faculty November 9, 2004). 
</t>
  </si>
  <si>
    <t>The MPA program at the Maxwell School of Citizenship and Public Affairs seeks to enhance knowledge and develop skills essential to careers in public service. We believe public service means using one's abilities and opportunities to contribute to the broad public good across levels of government and with nonprofit and for-profit organizations, nationally and internationally. The MPA program is grounded in a comprehensive view of public service education that appreciates the need for three areas of mastery: formulating, implementing and evaluating policy; leading and managing organizations with diverse stakeholders; and applying rigorous and evidence-based analysis to inform decision making. To accomplish this mission, the Maxwell School MPA's program is designed with several distinctive features including a twelve-month intensive cohort experience, a broad cross-section of domestic and international students, productive and accessible faculty who are engaged in applied inter-disciplinary research, and a focus on citizenship in teaching, scholarship, and service.
Adopted April 2013</t>
  </si>
  <si>
    <t xml:space="preserve">Our mission statement which was discussed and adopted in 2010 - 2011 is as follows:
The MPA program is committed to provide individuals employed in or seeking public service careers in the South Texas border region and the Laredo community with quality professional knowledge, skills, and abilities needed to lead and manage public agencies, programs, and projects. We teach our students to value public service, to think analytically and critically, and to communicate effectively. </t>
  </si>
  <si>
    <t xml:space="preserve">The mission of the Bush School's Master's in Public Service and Administration program is to prepare men and women for careers in government and the nonprofit sector, and to advance our knowledge of the theory and practice of public affairs.  The program:
- provides students with a general grounding in policy and management while also allowing them opportunities to concentrate in particular areas of interest in an interdisciplinary environment.  It balances theory with experiential learning, develops management and leadership skills, and stresses critical and objective thinking as being essential to effective and ethical public service.
- continually reevaluates itself in order to serve the changing needs of the public and nonprofit sectors in Texas, the nation, and the international community.  It is open to all qualified individuals and it values diversity in its student body and its faculty.
- stresses theoretical and applied research by its faculty that contributes to the field of public affairs and that complements its educational mission.  It also stresses the development of research skills by its students as something that will contribute to their thoughtfulness, objectivity, and effectiveness as ethical public servants.
This mission statement was adopted in February of 2013.
</t>
  </si>
  <si>
    <t>Below is the Master of Public Administration (MPA) Program mission statement. It was adopted in 2006.
The MPA program's mission is to educate students about public administration's history, competencies, and quantitative skills needed by public administrators to become skilled and productive public and nonprofit employees. To this end, the MPA Program uses its curriculum to prepare students to compete nationally and internationally for professional careers in the public sector or for graduate study where the nature of the profession requires the master's degree as the entry criterion.
CURRICULAR OBJECTIVES
To this end, the program's curricular objectives are to:
1. Educate students on analytical approaches to decision-making in the managerial sciences.
2. Provide students with problem solving skills and analytical competencies that are relevant t o
management positions.
3. Emphasize knowledge of the workings of governmental and non-governmental organizations.
4. Develop the student's ability to make use of academic research.
5. Provide a foundation in computer and information technology.
6. Sharpen writing and oral communication skills.
7. Emphasize knowledge of basic management and technological processes and techniques.</t>
  </si>
  <si>
    <t xml:space="preserve">The MPA program is designed to cultivate practical, research-oriented students for careers as reflective practitioners guided by democratic values, integrity, and public service.  (adopted January 25, 2013).
</t>
  </si>
  <si>
    <t xml:space="preserve">Mission Statement Adopted at the faculty meeting October 4, 2013.  
The Master of Public Administration program is designed to provide students with the highest quality education in preparation for careers, or advancement of careers, in public, nonprofit, and healthcare organizations.  The program stresses the acquisition of academic theory and practical skills to foster an ethical and enduring commitment to the public service values of serving the public interest with accountability and transparency; serving professionally with competence, efficiency and objectivity; acting ethically to uphold the public trust; and demonstrating respect, equity and fairness in dealings with the public and fellow workers.   
The program provides students with a public service perspective to:
•	Lead and manage organizations
•	Understand and contribute to public policy
•	Critically analyze policies, programs, problems, and issues and make pertinent recommendations
•	Communicate effectively in oral and written discourse with a diverse and changing workforce and public
</t>
  </si>
  <si>
    <t xml:space="preserve">The MPA Degree Mission Statement was adopted February 23, 2013 and is as follows:
The mission of the MPA program is to support effective and efficient administration of government and nonprofit organizations, as well as better public governance in Egypt and the Middle East. We prepare professionals for careers in public service with the highest ethical standards, strong competencies in public governance, excellent leadership and communication skills, a sound understanding of the use of evidence and analysis in public-service settings, and a commitment to building a better future, for the people of Egypt and the region.
</t>
  </si>
  <si>
    <t xml:space="preserve">The MPP degree mission statement was adopted February 23, 2013, and reads as follows-
The mission of the MPP program is to support evidence-based policymaking and better public governance in Egypt and the Middle East. We prepare professionals for careers in public service with the highest ethical standards, strong competencies in public governance, excellent leadership and communication skills, a capability to develop and use evidence and analysis in public-service settings, and a commitment to building a better future, for the people of Egypt and the region.
</t>
  </si>
  <si>
    <t>The Trachtenberg School Mission
The Trachtenberg School enhances the quality of democratic governance. We equip aspiring and current public service professionals coming from wide-ranging backgrounds with the tools to analyze policy and lead and manage organizations and teams. Our faculty's scholarship informs debate on current and emerging policy and administration issues. We foster effective teaching to prepare students for active and reflective engagement in pursuit of the public interest.  
MPA Mission Statement
The Master of Public Administration program at The Trachtenberg School prepares students for leading and managing public service organizations and programs in all sectors. 
Adopted March 4, 2014</t>
  </si>
  <si>
    <t xml:space="preserve">The Trachtenberg School Mission
The Trachtenberg School enhances the quality of democratic governance. We equip aspiring and current public service professionals coming from wide-ranging backgrounds with the tools to analyze policy and lead and manage organizations and teams. Our faculty's scholarship informs debate on current and emerging policy and administration issues. We foster effective teaching to prepare students for active and reflective engagement in pursuit of the public interest. 
MPP Mission Statement
The Master of Public Policy program at The Trachtenberg School prepares students for leading, managing, and conducting public policy analysis, evaluation, and research in all sectors. 
Adopted March 4, 2014 </t>
  </si>
  <si>
    <t xml:space="preserve">New 1.1.1.
Adopted August 15, 2014
URBAN POLICY ANALYSIS AND MANAGEMENT 
OUR MISSION
Milano's Master of Science in Urban Policy Analysis and Management produces leaders committed to public service who want to contribute to their community, their city, and our global future. We offer a diverse group of learners a laboratory for putting theory into practice, where students and faculty examine today's critical urban policy issues in real-time and design creative solutions, while working closely with policymakers in government agencies and nonprofit organizations. Our graduates have the capacity to communicate across differences and foster social justice and public value in diverse and ever-changing political and organizational environments. We empower our students to pursue fulfilling careers in government, international agencies, the private sector, and nonprofits large and small. Our program prepares our students to go out in the world--and change it.
EDUCATIONAL APPROACH AND CREATIVE PRACTICE
We fulfill our mission by embracing The New School's legacy as a nontraditional and progressive academic community, nimble and responsive to change, that:
• Focuses on and engages with critical urban policy issues and contributes to the public policy process. Our faculty, students, alumnae, institutional and collaborative partnerships, and public programming produce knowledge that gives us a respected voice informing the most important policy debates of our time.
• Challenges the status quo and prioritizes social inclusion, justice, and equity in the design and implementation of urban policy
• Places client-based learning at the center of the educational experience
• Encourages students to collaborate with mission-driven faculty engaged in research, scholarship, and creative professional practice. 
• Embraces the New School's vision that design and social research contribute to studying issues of our time, such as democracy, urbanization, technological change, economic empowerment, sustainability, migration, and globalization.
• Actively prepares students for future needs and challenges through the development of communication competencies that are based on fluency in data-driven analysis and technology and the ability to translate information into client-centered solutions. 
• Takes full advantage of the global city of New York as an urban policy laboratory.
</t>
  </si>
  <si>
    <t xml:space="preserve">Mission text:
Upon successful completion of a Master's degree, students will have:
1. The ability to lead and manage in public governance [Standard 5.1.1.]
2. The ability to participate in and contribute to the policy process [Standard 5.1.2.]	            
3. The ability to analyze, synthesize, think critically, solve problems and make decisions [Standard 5.1.3.]	                                                                                                                                            
4. The ability to articulate and apply a public service perspective [Standard 5.1.4.]	                                                                                                                                           
5. The ability to communicate and interact productively with a diverse and changing workforce and citizenry [Standard 5.1.5.]	                                                                                                                                            
6. The ability to integrate, synthesize, and apply knowledge across the curriculum in a professional public service context [Standards 5.2, 5.1.3., 5.1.2.]	                                                                                                                                            
7. The ability to interact effectively with public policy and administration professionals from a broad range of sectors, using professional competencies common to the field [Standards 5.4, 5.1.2., 5.1.4., 5.1.5.]
</t>
  </si>
  <si>
    <t xml:space="preserve">Upon successful completion of a Master's degree, students will have:
1. The ability to lead and manage in public governance [Standard 5.1.1.]
2. The ability to participate in and contribute to the policy process [Standard 5.1.2.]	            
3. The ability to analyze, synthesize, think critically, solve problems, and make decisions [Standard 5.1.3.]	                                                                                                                                            
4. The ability to articulate and apply a public service perspective [Standard 5.1.4.]	                                                                                                                                           
5. The ability to communicate and interact productively with a diverse and changing workforce and citizenry [Standard 5.1.5.]	                                                                                                                                            
6. The ability to integrate, synthesize, and apply knowledge across the curriculum in a professional public service context [Standards 5.2, 5.1.3., 5.1.2.]	                                                                                                                                            
7. The ability to interact effectively with public policy and administration professionals from a broad range of sectors, using professional competencies common to the field [Standards 5.4, 5.1.2., 5.1.4., 5.1.5.]
</t>
  </si>
  <si>
    <t>In line with the mission of the University, the MPA program is committed to excellence in graduate education through teaching, research, service, and practice. The program focuses on building the next generation of global leaders and responsible decision makers by enhancing their intellectual and social capacities through knowledge and skills provided within the framework of public service values embedded in the MPA curriculum. 
(Revised mission adopted by the MPA Advisory Board, August 29, 2014)</t>
  </si>
  <si>
    <t xml:space="preserve">MASTERS OF PUBLIC ADMINISTRATION
 MISSION STATEMENT
Adopted November 16, 2014
The mission of the Masters of Public Administration Program is to prepare students to effectively manage, govern and lead in a dynamic, increasingly interconnected world.
The School of Government and Public Policy strives to achieve this mission by promoting a commitment to public service values, developing students' professional competencies through excellent instruction and exposure to rigorous faculty scholarship, and by providing opportunities for practice through practicums and internships.
The Program emphasizes a commitment to public service by integrating the following values into the curriculum and the overall student experience:
•	Civility and respect in all public discourse
•	Fair, transparent and inclusive service to an increasingly diverse public
•	Constant adherence to professional ethics and public accountability
The Program serves a diverse group of graduate students who include public and nonprofit professionals and pre-service students with varied backgrounds, interests and expertise.   In keeping with the expectations and standards of a Research 1 University, our students benefit from exposure to an interdisciplinary faculty and distinguished scholarship that informs public policy and management theory and practice. Grounded with applied research and professional experience, students hone their analytical skills, tools and techniques to perform in public and nonprofit organizations as well as in inter-organizational networks and cross-sector collaboration.
Consistent with the University of Arizona's mission as a land grant university, the Program serves the state of Arizona, the southwestern United States, and the U.S. - Mexico border region and aspires to serve the national and international demand for committed and highly trained public servants.
</t>
  </si>
  <si>
    <t xml:space="preserve">The MPA program at The University of Georgia strives to be a leader in educating and inspiring students for managerial and analytical careers in public service through teaching, research, and service to the community while emphasizing the professional values of ethics and accountability. 
The mission is fulfilled by educating and inspiring students for careers in management, administration, and policy analysis in government and nonprofit organizations domestically and abroad.  The program produces leaders with a wide range of analytic, communicative, and managerial abilities to meet the demands of contemporary public and nonprofit sectors.  The MPA curriculum encourages within students the development of the intellectual capacities and professional skills necessary for the successful performance of critical public service jobs.  The program accomplishes these goals by contributing to the advancement of the public administration and policy field through teaching, research, and public service.  The program also creates an awareness of and sensitivity to ethical concerns and accountability issues within the public service arena.  
Adopted September 20, 2013 during a strategic planning session with the faculty and further revised during the May 9, 2014 MPA Advisory Board meeting.
</t>
  </si>
  <si>
    <t xml:space="preserve">The UIC MPA program promotes excellence through professional education in a diversity of public service careers in public, nonprofit and private sectors, informed by scholarly research, engaged with administrative and policy communities and dedicated to ethical and equitable practices.
Adopted: faculty meeting, September 18, 2012
</t>
  </si>
  <si>
    <t xml:space="preserve">The Mission of the MPA program rests solidly within the core mission of the School of Public Affairs and Administration.  Thus, the mission of the School of Public Affairs &amp; Administration of the University of Kansas is to educate exceptional public professionals and generate thought leadership that provides solutions to the most pressing global and community challenges by advancing the public good, democratic values, and ethical public management practices (2013). Within that larger SPAA context and mission, the mission of the MPA program is:
The Masters of Public Administration (MPA) degree prepares students for leadership and management positions in the public and non-profit sectors, especially at the state and local levels, stressing competencies that include values and ethics, strategic thinking, engagement and management.  The Program combines an established tradition of academic excellence with a dedication to the practical aspects of public management.  Students may choose the City and County Leadership option or the Public Service option (Reviewed 2014/15). 
In concert with the School of Public Affairs and Administration within which the MPA rests, the MPA program pursues the following goals and purposes: 
*superb graduate, undergraduate and professional programs;
*cutting-edge research;
*leadership in both the academic and practicing communities of public administration;
*collaboration with intellectual partners within and outside of the university;
*international outreach and programs; and
*value-added consultation, professional development and continuing education.
</t>
  </si>
  <si>
    <t>Promoting responsive, responsible and professional public service through teaching, research and community engagement using a practice-based curriculum centered on nonprofit and urban management</t>
  </si>
  <si>
    <t xml:space="preserve">The Mission of the School of Public Administration is grounded in its commitment to public service values. It rests on the conviction that professional education in public administration will advance these essential values, by strengthening the capabilities and skills of those it educates to effectively-and ethically-address increasingly complex contemporary management and governance challenges. The School's statement of mission reflects the faculty's and other stakeholders' commitment to core values, amid changing conditions in the diverse communities they serve. The pertinent context is its strategic environment, the exigencies of public management facing its students and graduates, and the evolving discipline of public administration, with its ever more explicit concern with values such as equity, diversity and accountability in public service. 
This statement of mission was the result of sustained faculty deliberation in consultation with the School's Advisory Board, alumni, students, and other stakeholders, in forums that included retreats, focus group discussions with alumni and employers, and periodic surveys. It has gone through several iterations 
SPA has continued to update its Mission Statement to better reflect both current challenges and opportunities. This process has taken place approximately every five years. In 2011, a faculty retreat resulted in a new draft Mission Statement that attempted to capture the changes in leadership, degree offerings, and faculty composition for SPA. The Mission Statement adopted in 2012 was:
The Mission of the School of Public Administration is to advance knowledge in support of professional education for public service, through the integration of interdisciplinary research, teaching, and service, in order to address the management challenges of an increasingly complex and diverse global environment (revised November 2012).
In 2016 the SPA Mission Statement was updated once again.  A similar process was used that resulted in a draft, revised Mission Statement as a product of a facilitated, faculty retreat held in February of 2016.  The draft was shared with the SPA Advisory Board and student groups (PAGSA and SAHA) for input. This draft was further refined at the March faculty meeting and submitted to an electronic vote of the faculty following.  The current Mission Statement is:
The School of Public Administration (SPA) advances professional education for public and health administration at the University of New Mexico. Faculty members conduct sophisticated research that integrates interdisciplinary perspectives and methodologies to address managerial, ethical, and equity challenges in public and health institutions in a complex and diverse world. SPA offers up- to-date courses in the theory, application, and implementation of management principles for professionals working or planning to work in public and health systems. The wider community is effectively served by the School's formal and informal collaboration with public and health organizations through student internships, shared pedagogical programs, and civic forums (revised 2016).
While the 2016 statement has continued to define SPA's purpose and outlook, ongoing conversations about vision, values, goals, and priorities have made for adjustments in the way mission is realized. New governance processes have been instituted within SPA and institutional changes have occurred concerning its organizational place at UNM. Nonetheless, the School continues to extend and refine its mission, and to maintain its fundamental commitment to essential public values as a constant.
</t>
  </si>
  <si>
    <t xml:space="preserve">The mission of the Master of Public Administration Program at the University of North Carolina at Charlotte is to provide education and training for the public and nonprofit sectors, conduct scholarly and applied research to advance the field of public administration, and serve the community. Adopted on April 3rd, 2009.
</t>
  </si>
  <si>
    <t xml:space="preserve">The following mission statement was adopted in February 2013.
The mission of the Master of Public Affairs (MPA) program offered by the University of North Carolina at Greensboro is to do the following:
- provide a stimulating and challenging education enabling a diverse student body to develop public values and master essential knowledge, competencies, and skills to be successful as professionals in public service; 
- prepare pre-service students for leadership and professional positions in public service;
- provide education to in-service students that will lead to their development and career advancement as leaders, professionals, and managers;
- contribute to the fields of public policy, public administration, and nonprofit management through scholarly and applied research, publications, and professional service;
- serve the greater Piedmont Triad area through community-engaged scholarship, interns, graduates, and outreach activities that enhance the performance of local government and nonprofit organizations. </t>
  </si>
  <si>
    <t>The mission of the Master's of Public Administration programs is to strengthen public decision making and the delivery of public services in a globalized and diverse society by educating students to lead and manage organizations at all levels of government and nonprofit institutions ethically, democratically, and effectively.
This mission statement was adopted in 2009 in response to the new University of Texas at Arlington mission statement:
The University of Texas at Arlington is a comprehensive research, teaching, and public service institution whose mission is the advancement of knowledge and the pursuit of excellence. The University is committed to the promotion of lifelong learning through its academic and continuing education programs and to the formation of good citizenship through its community service learning programs. The diverse student body shares a wide range of cultural values and the University community fosters unity of purpose and cultivates mutual respect.
As a University, we affirm our commitment to the following objectives:
•	The University is committed to comprehensive programs of academic research. This research effort requires attracting and retaining scholars who promote a culture of intellectual curiosity, rigorous inquiry, and high academic standards among their fellow faculty and the students they teach.
•	The University prepares students for full, productive lives and informed and active citizenship. To that end, we have developed undergraduate and graduate curricula and classroom practices that engage students actively in the learning process. Outside the classroom a wide range of student organizations and activities contribute to the learning environment. Our service learning program offers students the opportunity to supplement their academic study with internships in a variety of community settings, testing their skills and aptitudes and challenging their values. State-of-the-art teaching technologies, distance education, and off-site instruction afford access to off-campus as well as traditional students. Non-degree certificate and continuing education programs offer practical, aesthetic, and intellectually stimulating opportunities for community learners, for individual courses or a sustained program of study.
•	The mission of a university can be achieved only when its students, faculty, staff, and administrators value and promote free expression in an atmosphere of tolerance, responsibility, and trust. The University regards these attributes as prerequisites for any community of learners and vigilantly strives to maintain them.
•	Mindful of its role as a resource to the community, locally, nationally, and internationally, the University continually seeks partnerships with public and private concerns in order to advance the economic, social, and cultural welfare of its constituencies. We serve the needs of the North Texas community by sponsoring public lectures and academic symposia, as well as artistic, musical, and dramatic productions.</t>
  </si>
  <si>
    <t xml:space="preserve">Mission Statement:
The Master of Public Affairs program advances excellence in public service. The program accomplishes this mission through three sets of activities aimed at preparing its students to serve as capable and ethical stewards of the common good. It imparts essential knowledge, competencies and perspectives to a diverse array of future and current professionals in government and nonprofit organizations. It supports the wider community though in-service professional and leadership training, through policy and management analysis services, and it produces new knowledge through practice-centered research. 
Learning Objectives:
The Master's degree in Public Affairs (MPA) is a professional diploma that focuses on skills of management and analysis that contribute to successful carrying out of administrative and leadership responsibilities in government and nonprofit settings. The specific outcome objectives for students who graduate with the MPA degree are: 
1.	Students will demonstrate an understanding of the theoretical foundations of public management, policy making, and leadership in government and nonprofit settings;
2.	Students will demonstrate proficiency in organizational and decision analysis, research and evaluation practice, and quantitative and qualitative techniques;
3.	Students will demonstrate sound preparation for careers in the public and nonprofit sectors; and
4.	Students will demonstrate a mastery of persuasive written and oral communication
The current mission statement has been periodically updated since our last accreditation. The last update was in September 2015 following the annual assessment meeting and strategic planning session at our annual retreat. 
</t>
  </si>
  <si>
    <t>Our mission statement reflects a generalist view of public administration education consistent with UTSA's mission of the "advancement of knowledge through research and discovery, teaching and learning, community engagement and public service." The University also "embraces multicultural traditions and serves as a center for intellectual and creative resources as well as a catalyst for socioeconomic development..." 
The mission statement of the MPA program is:
The Master of Public Administration (MPA) Program at The University of Texas at San Antonio educates responsible leaders and ethical public servants through a curriculum incorporating original research and practice. The program's diverse graduates, representing a wide range of professional and community backgrounds, serve the public locally, regionally, nationally, and internationally. Bridging research and practice, MPA graduates demonstrate the decision making, management, communication and analytical skills necessary to sustain a responsive and effective public sector(Adopted by Faculty, Fall 2010, Amended Fall 2011).</t>
  </si>
  <si>
    <t xml:space="preserve">History of Mission Statements:
The first program mission statement was approved by the Academic Degree Committee of SPPM in 2001, and the second version was approved in 2004. Subsequently, each MPA specialization track, serving the needs of different fields (for example, for students from the Ministry of Civil Affairs system), formed their own mission statements. 
In 2010, an integrative mission statement was generated by combining these mission statements. This mission was in use from June 2010 through the Self-Study Year (Fall 2011 and Spring 2012). 
In 2011, the School underwent a major reform process in its mission statement, curriculum, degree requirements, etc. The current program mission statement was approved at the end of 2011 and is also included below. (Please see attached two MPA curricula for comparison: the 2010 version and the 2012 version to be implemented in Fall 2012).
2010 Mission Statement (used in Self-Study Year and Self-Study Year-1):
Tsinghua University's MPA Program aims to train high-level talents with a good moral character and a strong capacity for leadership in the public sector. Degree recipients will have established a good work ethic, mastered the basic theories of modern public management, and developed a strong managerial and analytical capacity, as required by the practice of public affairs management.
Current Mission Statement (in use beginning Fall 2012):
Through rigorous training in values, knowledge, and skills, the Tsinghua MPA Program prepares students to become public leaders who are committed to organizational innovation, social reform, national development, and human progress.
</t>
  </si>
  <si>
    <t>The Rockefeller College MPA program develops leaders, managers, and advanced analysts who excel in public service within government and across sectors. We provide pre-service and mid-career students with a comprehensive core curriculum in public affairs and a diverse selection of electives to further tailor their training and prepare them to solve difficult administrative and policy problems in local, state, national and global communities. Our curriculum emphasizes the development of technical and managerial skills toward the responsible and ethical uses of discretion in the pursuit exemplary personal and organizational performance. Our academic and professional faculty (1) are accomplished researchers and practitioners, (2) draw on many years of experience, (3) produce high quality academic and professional research, and (4) address significant issues in public management and policy.
Adopted by Faculty on December 10, 2012
Amended by Faculty April 6, 2016</t>
  </si>
  <si>
    <t xml:space="preserve">The Master of Public Administration (MPA) program at UALR prepares a diverse body of pre-service and in-service graduate students for professional management and leadership careers in government, nonprofit and community agencies by providing students with: substantive knowledge about public and non-profit organizations, public policy, the political process, public service values of equality, fairness, representativeness, trust, transparency, accountability, objectivity, efficiency and professional values and ethics; the use of critical thinking and decision-making approaches, appropriate research methods and employ analytical tools and statistical techniques for collecting, analyzing, presenting, and interpreting data for policy, organizational, leadership and managerial issues in public and non-profit organizations; leadership, organizational and managerial skills to lead and manage people in complex, diverse and changing environments; and, effective written and oral communication skills essential for effective public administrators.
Date Adopted:  This mission statement was adopted in 2000 as part of the university's strategic planning initiative which involved numerous stakeholders.  The mission was modified in 2006 to reflect the emphasis on effective written and oral communication skills which, though incorporated within the program activities, were not articulated in the mission statement.  The current mission statement was updated in 2012, to better reflect  the goals and values of the program.  
</t>
  </si>
  <si>
    <t xml:space="preserve">The Master of Public Administration Program at the School of Public Affairs advances public service in Colorado and beyond through quality education, collaborative research, and strong relationships with the professional community.  To advance our "Lead. Solve. Change." philosophy, we:
•	Provide students with knowledge, skills, experiences, and ethical standards to be innovative leaders in public and nonprofit organizations;
•	Support faculty and students in conducting rigorous empirical research and disseminating findings to advance the study and practice of public and nonprofit management and policy; and
•	Work with practitioners to enhance the public sector's ability to make evidence-based management decisions and policy improvements.
This mission statement was adopted by SPA's Faculty Council on August 16, 2012.
Since we are a jointly accredited program, SPA/UCCS faculty members were full participants in this mission development process.   The UCCS Associate Dean was (and will remain through the 2013-14 academic year) a member of the cross-campus MPA Program Committee.  All faculty members have been participants and voting members of Faculty Council. SPA/UCCS will continue to operate under this cross-campus mission, structure and process during the 2013-14 academic year, our final year of joint MPA accreditation.
Once the decision to pursue separate accreditation was finalized in April of 2013, the entire SPA/UCCS faculty and staff developed a new mission statement for the School; subsequently, the MPA faculty developed a new mission statement for our MPA program.  Both mission statements will take effect when we become an independent School of Public Affairs (anticipated to take place in July 2014).  UCCS SPA and its MPA faculty are already using the revised mission statements to guide our assessment and evaluation decisions.  
UCCS School of Public Affairs
MPA Mission Statement
The Master of Public Administration program provides high quality graduate education for current and prospective practitioners in public and nonprofit organizations, here and abroad, to prepare them for excellence in public service.
To accomplish this mission, we strive to
•	Advance public service through improving the quality of public, nonprofit, national security and criminal justice systems.
•	Teach students from diverse backgrounds to work collaboratively to meet societal challenges ethically, with compassion, vision, analytic rigor, and practicality.
•	Foster strategic leadership skills: critical thinking and decision-making, effective communication, creative problem-solving, knowledge management, multi-sector understanding, and global citizenship.
•	Support and model civil public discourse, citizenship, responsibility and respect.
•	Facilitate a process of lifelong learning that evolves and adapts to the changing nature of the field and continuous development of the knowledge, skills and abilities required.
</t>
  </si>
  <si>
    <t xml:space="preserve">The Master of Public Administration Program at the School of Public Affairs advances public service in Colorado and beyond through quality education, collaborative research, and strong relationships with the professional community.  To advance our "Lead. Solve. Change." philosophy, we:
•	Provide students with knowledge, skills, experiences, and ethical standards to be innovative leaders in public and nonprofit organizations;
•	Support faculty and students in conducting rigorous empirical research and disseminating findings to advance the study and practice of public and nonprofit management and policy; and
•	Work with practitioners to enhance the public sector's ability to make evidence-based management decisions and policy improvements.
This mission statement was adopted by SPA's Faculty Council on August 16, 2012.
</t>
  </si>
  <si>
    <t>"Preparing students to serve the common good as responsible public-servant leaders who value, understand, and apply the ethics, theories, and skills of public management."
Adopted October 2012.</t>
  </si>
  <si>
    <t>The Master of Public Administration (MPA) in the School of Public Policy &amp; Administration at the University of Delaware is a professional degree program that prepares diverse, motivated students to become leaders, managers, and analysts in the public and not-for-profit sectors. Our distinctive full-time MPA program utilizes 'The Delaware Model' to integrate academic excellence with professional experience, teaching students to aspire to the highest standards of ethical and effective public service. Through our online program, we further develop working professionals' leadership, analytical, and problem-solving skills. All of our students engage in coursework and capstones that develop the skills critical to competent and ethical decision-making in diverse, changing, and multi-sectored environments.</t>
  </si>
  <si>
    <t xml:space="preserve">The mission of the Public Administration Program (PUBA) is to equip those with public and community responsibilities in Hawaii, the Mainland, and the Asia-Pacific region with the knowledge and skills needed to adapt to changing public service environments and to work collaboratively to solve problems. 
The Program does this in a manner informed by the traditions, cultural sensitivity, and inclusiveness special to Hawaii, enabling our graduates to provide leadership and improve communities wherever they serve. Through teaching, research and service, the Program aims to give current and future public service professionals the knowledge and skills they need to be effective leaders in a diverse and globalizing world. 
(Adopted 10/2015)
</t>
  </si>
  <si>
    <t>Our MPA Program strives to advance the public interest and civic engagement. We educate current and future governmental and nonprofit public service professionals through the integration of disciplinary knowledge and skills with practice.  Our location in the state capital provides access to a diverse networked community of public affairs scholars, practitioners, and students.  (Adopted August 21, 2014, Slightly Revised 11/2014)</t>
  </si>
  <si>
    <t xml:space="preserve">University of Kentucky Mission Statement:
The University of Kentucky is a public, land grant university dedicated to improving people's lives through excellence in education, research and creative work, service, and health care. As Kentucky's flagship institution, the University plays a critical leadership role by promoting diversity, inclusion, economic development, and human well-being.
Martin School of Public Policy and Administration Mission Statement:
The Martin School of Public Policy and Administration excels in research, education, and service by applying our intellectual and other resources to public policy and management issues.  
 We accomplish our unique purpose by 
- engaging in cutting-edge, policy analytic research
- preparing students in our Master of Public Administration, Master of Public Policy, and Doctoral programs in Public Policy and Administration to be future leaders able to bridge the gap between analysis and action
- providing service to  the Commonwealth of Kentucky, nation, and international communities  
- providing an innovative environment reflective of commitment, strategic thinking, and integrity in public service.
Master of Public Administration Program Mission Statement:
The Martin School's Master of Public Administration program prepares future public and nonprofit leaders who are committed to integrity and excellence in public policy, public financial analysis, and public management. 
To accomplish our mission we shall:
- foster commitment to public service and excellence in public policy and administration
- prepare both pre-service and in-service students to provide professional leadership in public policy and administration at all levels of government, in not-for-profit organizations, and in the public service-related activities of profit-seeking enterprises
- enhance the knowledge and problem solving capabilities of our students by focusing on policy analytic and public financial management skills so they can function effectively as analysts, managers, and leaders.  
Most recent adoption:  May 15, 2013
</t>
  </si>
  <si>
    <t xml:space="preserve">	The mission of the University of La Verne's Master of Public Administration program is to offer an innovative and practical curriculum that stresses intellectual and theoretical foundations for professionals preparing to take on socially responsible roles in public leadership and service. 
	The mission will be achieved through a curriculum that emphasizes:  
(1)	The effective use of public resources
(2)	The changing context (contextual nature) of public administration 
(3)	Analytic and decision-making capacity
(4)	Practice of public administration in diverse public organizations
(5)	Ethical dimensions of public service
	The NASPAA universal competencies are framed within the La Verne MPA mission and the above areas of emphasis.  These competencies include the following: 
(1)	To lead and manage in public governance; 
(2)	To participate in and contribute to the public policy process; 
(3)	To analyze, synthesize, think critically, solve problems and make decisions; 
(4)	To articulate and apply a public service perspective; and 
(5)	To communicate and interact productively with a diverse and changing workforce and citizenry. 
	The MPA program at the University of La Verne strengthens students' management and leadership capabilities by providing them with a curriculum that emphasizes competencies necessary for professionals in public service positions and preparing them for the increasingly interconnected and networked environment of public service.
</t>
  </si>
  <si>
    <t>School Mission Statement (last revised August 6, 2017)
.  .  Developing innovative leaders in the art of policy and governance, advancing the
.  .  frontiers of applied interdisciplinary knowledge, and promoting local, national, and
.  .  global public good.
MPP Mission Statement (last revised August 6, 2017)
.  .  The MPP program recruits potential policy leaders from across the country and
.  .  world into public service, and prepares them for careers fostering more effective
.  .  and cross-sector global, national, and local policies and governance processes,
.  .  through:
.  .  *     Careful analysis of evidence using sophisticated interdisciplinary lenses;
.  .  *     Practical experience leveraging our unique location;
.  .  *     Exposure to best practices and top policy leaders;
.  .  *     Development of professional, leadership, and innovation skills; and
.  .  *     Appreciation for democratic and inclusive ideals in a multicultural world.
.  .  We aim for all graduates to be capable generalists and, when desired, to have a
.  .  grounding in specific topic areas, especially environmental and energy policy;
.  .  international development policy; international security and economic policy; social
.  .  policy; public/nonprofit management, leadership and finance; and science &amp;
.  .  technology policy.</t>
  </si>
  <si>
    <t xml:space="preserve">The current mission statement of the Humphrey School was adopted in January 2006 and reaffirmed in 2011 as part of the University of Minnesota's "Blue Ribbon Panel" strategic planning process. Our mission statement is: 
Hubert H. Humphrey School of Public Affairs inspires, educates, and supports innovative leaders to advance the common good in a diverse world. The School pursues its mission by using its resources and those of the University to integrate:
•	Preparation of students for leadership in public affairs
•	The bridging of disciplines across the University and larger community to advance public affairs scholarship; and
•	Public engagement and scholarship to address important issues and to solve problems facing Minnesota, the nation, and the world in a nonpartisan setting.
Within this framework, the MPP program offers a primary focus on the preparation of professionals in the fields of public policy analysis, advocacy, leadership, and management.
The Mission of the Master of Public Policy (MPP) program is to prepare professionals with specialized skills and knowledge to advance the common good in a range of public policy issues and in the management of organizations in a diverse world. This mission, which was adopted in 2006, was not revised during the self-study year. 
</t>
  </si>
  <si>
    <t xml:space="preserve">(see appendix for additional background)
The mission of the Truman School was first adopted in 2001.  In 2005, the mission was revised and readopted as follows.  
Established in May 2001, the Harry S Truman School of Public Affairs advances the study and practice of governance in Missouri, the nation and the world.
•	We inform governance and public policy. We help bring knowledge and expertise directly to policymakers through our policy programs.
•	We help our students change the world. Many of our students come to us because they want to make a difference. Our degrees and programs give them the knowledge and experience to do that.
•	We conduct cutting-edge research. Our faculty, staff and students make important contributions to theory and practice across diverse areas of scholarship.
•	We prepare the next generation of scholars. The Truman School offers an interdisciplinary PhD in public affairs designed to prepare graduates for careers in college and university teaching and research as well as in applied research settings in the public, private and nonprofit sectors.
•	We educate students for ethical leadership. Our graduates apply their knowledge and skills to the critical challenges facing the public, private and nonprofit sectors.
•	We foster democratic discourse. We provide a meeting ground for policymakers, community members, scholars and students to engage issues of public policy. Community forums, roundtables, lectures and other civic events facilitate public dialogue.
In 2015, the Truman School of Public Affairs developed and adopted the following mission statement to specifically describe and guide the MPA program.  The MPA mission statement flows from the overall mission of the Truman School of Public Affairs. 
The mission of the Truman School's MPA Program is to prepare a diverse student body for ethical leadership in the public, nonprofit, and private sectors.  The MPA program draws upon the interdisciplinary teaching, research and public service capacity of the Truman School to provide students with a range of perspectives and experiences that promote public service values and democratic discourse. Through their coursework, students build knowledge of policy processes and management principles and develop critical thinking and analytic skills that enable them to advance in careers in a rapidly changing public service.  To achieve this mission, the Truman School: 
1.	Offers a comprehensive set of core and specialization courses that build a strong theoretical foundation in public affairs, policy, and management, develop rigorous analytic skills, and provide opportunities for practical application of knowledge, skills, and competencies to significant public policy and management issues.
2.	Ensures students gain hands-on experiences and engage with public and nonprofit organizations as an integral part of the program.
3.	Promotes public service values across the curriculum and provides opportunities for experiential application of these values.
4.	Promotes a respect for diversity by exposing students to national and international scholars, governmental and nonprofit leaders, and students from various countries who exemplify public service values.
5.	Provides students with the skills to critically analyze, evaluate, propose, and facilitate solutions that address the dynamic challenges facing the public, private, and nonprofit sectors.
</t>
  </si>
  <si>
    <t>UMSL's Master of Public Policy Administration (MPPA) program educates students to become leaders in improving our communities and society and to make informed policy decisions. We use an interdisciplinary approach to prepare students for careers in public policy, public administration, and nonprofit administration. 
In carrying out our mission, we embrace and enact these core values (IDEAS): 
Integrity - We promote ethical, deliberate, and transparent decision making 
Diversity - We promote inclusiveness and respect for a diversity of perspectives 
Effectiveness - We strive to create value in our communities and be good stewards of public and community resources 
Accountability - We strive to recognize and respond to the needs of our varied stakeholders 
Service - We promote the above values in order to exemplify the ideals of public service
Mission Statement adopted September, 2012.</t>
  </si>
  <si>
    <t xml:space="preserve">Because the MPA Program is housed within the School of Public Policy and Leadership (SPPL renamed September 2016), there are two missions listed here--one for Public Administration Program and a broader statement for SPPL.
Public Administration
The MPA Program's mission is to develop in students:
1)	an understanding of the governmental, social, and economic environment of public service at the national, state and local levels
2)	the skills and values to enable them to manage and lead in areas of policy and governance
3)	an understanding of democracy and ethics which will allow them to better serve the public good.  
The program provides students with an awareness of administrative principles, concepts, and issues. The faculty, through their teaching, research, and service, contribute to the development of professional knowledge and are responsive to community needs. SPPL's MPA Program serves governmental entities, nonprofit agencies, and the citizens of Southern Nevada.
SPPL
Mission
SPPL employs an interdisciplinary approach to create knowledge and understanding to support effective policy and governance through collaborations of faculty, students, and the greater community.
Vision
At SPPL, our vision is a community that continuously engages important decision-making processes in order to facilitate effective, long-term, problem-solving capacity for society in the areas of public administration, environmental science and management, and other policy arenas. This will require new levels of cooperation among citizens and experts across the public, non-profit, civic, and private sectors.
Values
At SPPL, we cherish the following values:
Using our expertise to serve others;
Dedication to excellence in teaching and research;
Scientific rigor and academic integrity;
Collaborative teamwork;
Inclusiveness and diversity; and,
Compassion, respect, and dignified regard for people in society.
Goals
Our school has three main goals:
Deliver value as teachers who educate and empower future leaders;
Advance knowledge, using our expertise in meaningful ways that allow communities to better understand, manage, and resolve complex public and environmental issues; and, 
Serve those in society and government faced with challenging decisions and educational needs specific to our areas of expertise.
All of this is done with an emphasis on insight, excellence, and leadership for the present and future.
</t>
  </si>
  <si>
    <t>In support of UNO's urban mission, the MPA program seeks to enhance the quality of public service, primarily in the Greater New Orleans area, through:
• Academic programs that prepare students for leadership in public and nonprofit organizations;
• Research that is relevant to the tasks of public administration and policy making, and;
• Outreach that applies faculty expertise to the needs of the broader community.
The basic mission was adopted in 2005.  The wording has been revised slightly since then, the latest revision coming in the spring of 2011.  The mission of enhancing the quality of public service is challenging, but needed, because of the highly personalistic political culture that has affected almost all aspects of public administration.  UNO offers the only MPA in the Greater New Orleans area.</t>
  </si>
  <si>
    <t>Advancing effective public governance in southeastern North Carolina and beyond through the education of future leaders, relevant research, and a commitment to service that strengthens communities. (Adopted March 28, 2012)</t>
  </si>
  <si>
    <t xml:space="preserve">The mission of the Master of Public Administration  program  was most recently adopted and approved during the month of April of 2012. It has gone through various changes since 1993. A detailed explanation is found below. 
"To prepare leaders for public and nonprofit organizations through an  innovative curriculum and dedicated teaching; creating and disseminating knowledge to the field of public administration through interdisciplinary research and professional development activities; and serving the profession and the community in order to promote democratic governance and enhance quality of life." 
The first efforts at developing a mission statement and vision began in August 1993 and during a retreat in 1994, the faculty developed mission and vision statements for the MPA program along with a five-year strategic plan. 
Since that time, the department has sought information from stakeholders to inform strategic planning processes which always include a review of mission.The mission statement was revised in 2004, and that version was reviewed and affirmed by the faculty in March of 2009. The most recent strategic planning retreat was held in January 2012 and the mission review included a consideration of the department's goals and the connections between these goals and the University of North Texas's four strategic priorities known as the "Four Bold Goals."  The current mission has been in place since April 2012.
The mission statement articulates the department's purpose, establishes its priorities, and identifies its direction to both internal and external stakeholders.  The mission statement also influences decision-making in the department as it has been reviewed and used as a guide in the department's strategic planning process and making decisions about course scheduling and the offerings of courses. It also influences recruitment and retention of students and faculty, and provides an anchor during times of change. 
As noted earlier, the population served by the Master of Public Administration program at the University of North Texas is students, employers and professionals primarily, although not exclusively, in local governments, emergency management services, and nonprofit organizations. 
</t>
  </si>
  <si>
    <t xml:space="preserve">Our mission is to prepare students with a high level of academic and professional competency; with a profound understanding of ethics, diversity, equity, accountability and merit; prepared to hold administrative and leadership positions in the public service; and to continue advanced studies in disciplines related to public affairs.  We are committed to improving the quality of democratic governance in Puerto Rico, the Americas and the Caribbean through research, publishing, and collaborative projects with government and non-government, national and international organizations committed to good governance.  
The mission statement was adopted on August 25, 2015. 
</t>
  </si>
  <si>
    <t>MPA Mission
Preamble
We offer demanding programs focused on government and nonprofit management. Since 1978, our Master of Public Administration program has provided exceptional teaching, relevant research and dedicated service to the profession and greater community. This draws on 470 years of Jesuit tradition and 155 years of value-centered education at the University of San Francisco, imparting perspective through our global network of universities, faculty, students, and public-private partnerships.
Mission
We prepare our graduates for public leadership by advancing a challenging curriculum while pursuing complementary research, transforming learning into acts of consequence to serve our communities, especially the most vulnerable among us.
Vision
Our diverse graduates become outstanding leaders who provide ethical, workable solutions to societal needs and advance justice.
Values
We are committed to:
•	Social Justice for all people.
•	Diversity in all its forms.
•	Integrity in all we do.
•	Accountability to all we serve.
•	Excellence in academic programs, teaching, research and student services.
Goals
•	Educate students to be compassionate and effective leaders who humanely manage public organizations.
•	Prepare students to initiate and facilitate interactions between government, for-profit, and nonprofit sectors to provide ethical and workable solutions to societal needs.
•	Create a collaborative environment of excellence in instruction, research, and service.
•	Translate research into effective practices and achievable, humane policies. 
•	Prepare students to determine, collect, and analyze the evidence appropriate and
essential for implementing public service strategies.</t>
  </si>
  <si>
    <t>The mission of the Master of Public Administration (MPA) Program at the University of South Carolina is to provide an education that imparts the managerial and analytical skills necessary for students to ethically and effectively serve the public interest in increasingly diverse societies; and to improve the understanding and practice of public affairs through our research, teaching and service.
Adopted 1/16/18</t>
  </si>
  <si>
    <t>Adopted January 19, 2016:  
The USF Master of Public Administration program provides quality education to prepare leaders in public service. Housed within a university classified as both research intensive and community-engaged, it is the mission of the USF MPA program to provide a high-level, cutting edge curriculum alongside a rigorous public service experience to students, ranging from prospective candidates for entry level positions to seasoned public service professionals. Our academic program is grounded in theory but rich in experiential opportunities, preparing students for excellence and leadership in public service. While our primary research and collaborative focus is within our West Central Florida region, we also study, and prepare students to work in state, national and international environments. Reflecting the diversity of our region, our students and faculty represent a variety of professional, intellectual and cultural backgrounds and contribute to the development of a diverse academic and professional community.  Our longstanding collaborations across all levels of government and the private and nonprofit sectors, and our commitment to the ethical application of theoretical knowledge to real-world problems, are among the programs' many strengths.</t>
  </si>
  <si>
    <t>We are committed to improving the quality of public and nonprofit service.
We educate leaders to meet societal challenges with compassion, vision, analytic rigor, and practicality.
We advance scholarship and ideas that strengthen public policy and management.
We are dedicated to serving local, national, and global communities and promoting thoughtful, civil, public deliberation.
We value integrity, respect, diversity, collaboration, and excellence in our own institution, in our graduates, and in the community.
The current mission statement for the Evans School was adopted in 1998 and revised slightly in 2012.</t>
  </si>
  <si>
    <t xml:space="preserve">The mission of the MPA program at University of West Georgia (UWG) is to educate current (in-service) and future (pre-service) public service leaders with ethical behavior and professional competences that promote public service values extending from UWG's values of achievement, caring, collaboration, inclusiveness, innovation, integrity, sustainability, and wisdom. The program prepares students with the knowledge and skills to advance the public interest through teaching, research, and service to the community. 
The mission statement was revised and adopted as we developed a strategic plan for the program on April 8, 2016. </t>
  </si>
  <si>
    <t xml:space="preserve">The MPA program at Valdosta State University advances service in public and non-profit organizations, accommodating working students and professionals through the primary delivery of on-line instruction. The program focuses on developing competencies in critical thinking and professional writing as well as analytical, policy, and decision-making skills that prepare students for effective public service in a diverse environment.
The amended mission statement was formally adopted by faculty and Program Advisory Committee on July 25, 2018.
</t>
  </si>
  <si>
    <t>The MPP Mission Statement is: "To advance the knowledge, skills, competencies and behaviours of individuals, organisations and communities to provide high-quality policy advice and creative policy and programme design with a strong sense of public purpose and integrity".
The Mission Statement should be read in the context of its preamble: "The purpose of the School of Government is to serve New Zealand and the world by advancing better government through fostering enlightened public leadership and seeking solutions to major public policy and management challenges. Our interdisciplinary degrees foster capability to design and implement strategic and operational policies that advance public governance and enhance wellbeing, locally, nationally and internationally, now and in the future."   
The Mission Statement for the degree was formally adopted by the MPP Board of Studies in February 2015. The URL for the MPP mission statement is at:  http://www.victoria.ac.nz/sog/study/professional-programmes/mpp and is disseminated to all staff, students and others. It is also used in various documents of the School of Government, the Victoria Business School and Victoria University, through which it finds broader dissemination.</t>
  </si>
  <si>
    <t>The MPM degree's Mission Statement is: "To advance the knowledge, skills, competencies and behaviours of individuals, organisations and communities to lead, manage resources, and design and implement innovative and effective programmes and services with a strong sense of public purpose and integrity".
The Mission Statement should be read in the context of its preamble: "The purpose of the School of Government is to serve New Zealand and the world by advancing better government through fostering enlightened public leadership and seeking solutions to major public policy and management challenges. Our interdisciplinary degrees foster capability to design and implement strategic and operational policies that advance public governance and enhance wellbeing, locally, nationally and internationally, now and in the future."   
The Mission Statement was formally adopted by the MPM Board of Studies in February 2015. The URL for the MPM mission statement is at http://www.victoria.ac.nz/sog/study/professional-programmes/mpm and is disseminated to all staff, students and others. It is also used in various documents of the School of Government, the Victoria Business School and Victoria University, through which it finds broader dissemination.</t>
  </si>
  <si>
    <t xml:space="preserve">The mission of the Master of Public Administration program is to offer graduates the knowledge of values, roles, skills, and practices that will help them become competent professionals capable of ethical, intelligent, and creative leadership in public service.
[Adopted 2000; Revised November 24, 2014]
</t>
  </si>
  <si>
    <t xml:space="preserve">The mission of the Master of Public Administration Program is to develop creative, principled leaders who understand the demands placed upon local, national, and global public and nonprofit institutions, and are equipped with skills in program management and policy analysis.  Applying theory and practice, the program addresses complex social problems while advancing collaborative, effective, equitable, and ethical democratic governance. Our mission statement was adopted on 9 September, 2014. </t>
  </si>
  <si>
    <t xml:space="preserve">The Mission of the Virginia Tech Center for Public Administration and Policy (CPAP) is to promote good governance and the advancement of capable and ethical public service by providing outstanding education, research, and outreach in the theory and practice of public administration, management, and policy. 
 CPAP seeks:
I.	To provide qualified public service professionals currently in service and pre- or early-career students who plan to become public service professionals with a rigorous program of study  for developing managerial, analytical, and normative evaluation skills in public management and public policy.
II.	To prepare teachers and scholars for faculty service in colleges and universities around the country and the world, thereby broadening the scope of knowledge in public administration and policy studies among administrators and citizenry.
III.	To engage faculty, practitioners, and graduate students in systematic research and study designed to improve the quality of policy making and public service within the varied jurisdictions of government in the Commonwealth of Virginia and the national capital region, as well as nationally and internationally.  
Comments:
The Virginia Tech Center for Public Administration and Policy offers both a Master in Public Administration and a Doctorate in Public Administration and Public Affairs. The CPAP Mission Statement reflects the aims of both programs. Elements of this unified Mission Statement that mainly pertain to the Doctoral program are points II and III. For the Master in Public Administration program, the more relevant elements of the CPAP Mission Statement are the general statement and point I. 
</t>
  </si>
  <si>
    <t>PROGRAM IN PUBLIC AFFAIRS MISSION STATEMENT (Revised and adopted April 2011)
The Washington State University Program in Public Affairs brings theory and engaged scholarship to help those serving the public interest. The program offers an intersection between rigorous academic research and practical application. Our goal is to foster evidence-based reasoning and practice on the part of those working for the public good, including students, community members, legislators, practitioners, scholars, and issue stakeholders.
We offer undergraduate and graduate programs that seek to transform students into ethical, engaged and competent professionals, both in public administration and public policy. Graduates from our programs are well prepared for careers in public service at the local, state, national or global levels, or for pursuing further studies.</t>
  </si>
  <si>
    <t xml:space="preserve">
The mission of the MPA program at Wayne State University is to provide the highest quality graduate education to students committed to public service. The program provides an academically rigorous curriculum relevant to public and nonprofit policy and management. The program serves academically capable pre-service and in-service students and is an integral part of a major urban research university improving local and global communities. 
The current mission was updated in June 2019.
</t>
  </si>
  <si>
    <t>Our current Mission Statement was drafted by the MPA faculty in May 2012 and adopted in the month of June 2012 by our external, current student, and alumni advisory boards.  The text of our current mission statement is:
The mission of the MPA program at West Chester University is to provide high quality accessible public service education for a diverse group of emerging and existing public service leaders. Our program prepares students to manage and lead across boundaries of the public, nonprofit and private sectors. A community of accomplished scholars and practitioners instructs and mentors students in pursuing the public interest with accountability and transparency; serving professionally with competence, efficiency, and objectivity; acting ethically to uphold the public trust; and demonstrating respect, equity, and fairness in dealings with citizens and fellow public servants. The MPA program, with its affiliated Center for Social and Economic Policy Research, provides community access to faculty expertise, applied scholarship, and guidance in the practice of public affairs, administration, and policy.
Prior to the most recent revision, our mission statement was:
The MPA Program prepares public service leaders. Our students work with faculty who are engaged in helping community leaders solve public problems. The MPA program provides professional managerial, communication, and human relations skills and knowledge in preparation for or advancement in a variety of public sector, non-profit, and related careers. The program advances public sector values of public service, effectiveness, accountability, analytical decision-making, responsiveness, fairness and diversity in the curriculum, extra-curricular events and speakers, and partnerships with area practitioners through the MPA Advisory Boards as well as professional associations and individuals. The goal of the program is to develop competent public service practitioners to serve governments, private and nonprofit organizations and citizens in the Southeastern Pennsylvania region and beyond.</t>
  </si>
  <si>
    <t>The mission of the MPA program is to prepare public service professionals to help fulfill the aspirations of the citizens, communities, and governments of West Virginia and the region. The West Virginia University Department of Public Administration will accomplish this by:
(1) Preparing professional public service administrators to identify challenges and opportunities and to facilitate positive change; (2) Serving the communities of West Virginia and the profession of public administration through expertise and intellectual resources; and (3) Advancing the state of knowledge in the field of public administration. 
The mission statement was adopted in May 2013.</t>
  </si>
  <si>
    <t xml:space="preserve">The Master of Public Affairs (MPA) program is a professional degree designed to prepare students for leadership positions in the public and nonprofit sectors. The program integrates public affairs theory and practice to improve the managerial, analytical, and communication skills of students. The program promotes teaching, applied research, and service activities that enhance public and non-profit sector performance, particularly in Western North Carolina.  The MPA program provides accessibility to working professionals and flexibility for students to choose from specialized elective courses to fit their personal and professional goals.  Program electives are offered to address regional needs.
(Drafted and Approved 1/6/12; Revised 1/10/13)
</t>
  </si>
  <si>
    <t>The MPA program prepares graduate students from diverse backgrounds to be productive leaders and managers in public service by sharing knowledge, encouraging excellence in research and practice, and fostering an environment of professionalism within the communities we serve. (adopted June 26, 2013)</t>
  </si>
  <si>
    <t>The mission of the Master in Public Administration (MPA) program of the Hugo Wall School (HWS) at Wichita State University (WSU) is to prepare professionals to make important contributions in the management and policy choices of public and nonprofit organizations. Our goal is to develop competent, resourceful individuals able to work collaboratively in many different settings. While contributing to the profession, this approach also builds the capacity of public and nonprofit organizations. 
The Hugo Wall School and the MPA program are part of an urban university. With its history as the Municipal University of Wichita until 1964 when Wichita State University became part of the Kansas Regents system, Wichita State - along with the Hugo Wall School - has had a longstanding goal of helping make the community and region better. The MPA program contributes significantly to meeting that goal. MPA students are making contributions through hands-on experience in real-world settings. Outside the classroom, presentations of reports and applied research by faculty and staff improve public understanding of and engagement in complex issues. The work of students, professional staff and faculty informs both practice and policy. It improves the performance of public and nonprofit organizations. That impact continues with our alumni, as the vast majority of our MPA students are from Kansas and about three-quarters of our graduates remain in the region.
The School is named in honor of Dr. Hugo Wall who served as a professor of political science, Dean of the Graduate School, and Vice President for Academic Affairs at Wichita State. Dr. Wall concluded his career as Director of the Center for Urban Studies, which was founded in 1958. During his tenure, the Center worked on many projects, with an initial focus on assisting local governments in south-central Kansas. The School has expanded well beyond to include an MPA degree that began in 1972 and three centers. Examples of work of the Centers are noted below:
	• Public Policy and Management Center 
-	conducted a survey of local needs and priorities for the City of Wichita
-	led an assessment in preparation for a new Wichita police chief search
	• Environmental Finance Center 
-	provides training and technical assistance in four states (EPA Region 7)
-	in 2010 won a competitive Environmental Protection Agency (EPA) grant
	• Kansas Public Finance Center 
-	since 2013 when a new Regents Distinguished Professor of Public Finance joined the faculty, Dr. Ken Kriz has reconnected the School to state government by providing scholarly analysis and expert information 
-	Dr. Kriz conducted economic development analysis for the Kansas Legislative Division of Post Audit
(See Attachment 1.4 Sample Accomplishments 2010-15)
The current mission statement was adopted in January 2015 and is available on the HWS website: http://webs.wichita.edu/?u=hugowall&amp;p=/about_us/mission___history/</t>
  </si>
  <si>
    <t xml:space="preserve">The Atkinson Graduate School of Management is committed to providing world-class management education to U.S. and international students in all stages of their careers. We help our graduates acquire life-long learning skills and become outstanding leaders and managers in business, government, and not-for-profit organizations worldwide by offering an intimate learning and practice environment, an integrated, cross-sectorial approach to management education, and dedication to quality teaching, instructional development, basic and applied research, and exceptional, customized career services.  Affirmed June 25, 2012.
A Master of Business Administration for Business, Government and Not-for-Profit Management is earned by students completing the Early Career/Career Change curriculum. This full-time program targets "early career" students with diverse academic backgrounds (i.e., humanities and social sciences, business and economics, engineering and science) and relatively little work experience (i.e., three years or less) and includes our BA/MBA students. "Career change" students with little or no managerial experience from diverse backgrounds (i.e., medical technology, social work, construction) are also served by this full-time program. </t>
  </si>
  <si>
    <t>The Master of Public Administration (MPA) program prepares students to be successful public and nonprofit administrators and leaders in our diverse and multicultural regional environment and beyond. We achieve our mission by emphasizing critical thinking, professional writing, and analytical skills; balancing theory and practice; exemplifying public service values through teaching, research, and community engagement; and promoting core values, including accountability, democratic participation, ethical behavior, fairness, equity, and transparency. Adopted by MPA faculty April 2, 2014</t>
  </si>
  <si>
    <t>MPA/MPP education important to your success</t>
  </si>
  <si>
    <t>To lead and manage in public governance</t>
  </si>
  <si>
    <t>To articulate and apply a public service perspective</t>
  </si>
  <si>
    <t>To participate in and contribute to the public policy process</t>
  </si>
  <si>
    <t>To communicate and interact productively with a diverse and changing workforce and citizenry</t>
  </si>
  <si>
    <t>To analyze, synthesize, think critically, solve problems and make decisions</t>
  </si>
  <si>
    <t>To enhance knowledge and skills to be a more productive or ethical public servant - Achieved Motivation Level or Not</t>
  </si>
  <si>
    <t>Value to society - Level of Satisfaction</t>
  </si>
  <si>
    <t>How many months after you graduated did you obtain your first job/change jobs?</t>
  </si>
  <si>
    <t>Salary - Level of Satisfaction</t>
  </si>
  <si>
    <t>Work environment - Level of Satisfaction</t>
  </si>
  <si>
    <t>28 schools</t>
  </si>
  <si>
    <t>n=325</t>
  </si>
  <si>
    <t>n=322</t>
  </si>
  <si>
    <t>n=298</t>
  </si>
  <si>
    <t>n=323</t>
  </si>
  <si>
    <t>n=167</t>
  </si>
  <si>
    <t>students responding per school:</t>
  </si>
  <si>
    <t>v imp</t>
  </si>
  <si>
    <t>mean 12, median 7</t>
  </si>
  <si>
    <t>imp</t>
  </si>
  <si>
    <t>min 3</t>
  </si>
  <si>
    <t>not v imp</t>
  </si>
  <si>
    <t>max 60</t>
  </si>
  <si>
    <t>not imp</t>
  </si>
  <si>
    <t>FT total:</t>
  </si>
  <si>
    <t>PT total:</t>
  </si>
  <si>
    <t>sum:</t>
  </si>
  <si>
    <t>Percentage:</t>
  </si>
  <si>
    <t xml:space="preserve">Male total: </t>
  </si>
  <si>
    <t>female total:</t>
  </si>
  <si>
    <t>avg total fac</t>
  </si>
  <si>
    <t>%</t>
  </si>
  <si>
    <t xml:space="preserve">Medians: </t>
  </si>
  <si>
    <t xml:space="preserve"># students persisting </t>
  </si>
  <si>
    <t xml:space="preserve">The University of Vermont </t>
  </si>
  <si>
    <t>The University of Alabama at Tuscaloosa</t>
  </si>
  <si>
    <t>University of Alabama, Tuscaloosa</t>
  </si>
  <si>
    <t>The University of Alabama</t>
  </si>
  <si>
    <t>Total diverse</t>
  </si>
  <si>
    <t>Diverse avg:</t>
  </si>
  <si>
    <t>N=</t>
  </si>
  <si>
    <t>Survey questions:</t>
  </si>
  <si>
    <t>Aggregate info</t>
  </si>
  <si>
    <t>Total grads</t>
  </si>
  <si>
    <t>Employment Statistics - Total</t>
  </si>
  <si>
    <t>California State Polytechnic University</t>
  </si>
  <si>
    <t>Delayed 2 years</t>
  </si>
  <si>
    <t>Master of Science in Urban Policy Analysis &amp;amp; Management</t>
  </si>
  <si>
    <t>National/Central</t>
  </si>
  <si>
    <t>State/Provincial/Regional</t>
  </si>
  <si>
    <t>City/County/Other Local</t>
  </si>
  <si>
    <t>Foreign</t>
  </si>
  <si>
    <t>Nonprofit (Domestic)</t>
  </si>
  <si>
    <t>Nonprofit (international)</t>
  </si>
  <si>
    <t>Private R</t>
  </si>
  <si>
    <t>Private NR</t>
  </si>
  <si>
    <t>Seeking Further Education</t>
  </si>
  <si>
    <t>Unemployed NS</t>
  </si>
  <si>
    <t>Unemployed S</t>
  </si>
  <si>
    <t>Military</t>
  </si>
  <si>
    <t xml:space="preserve">total Government: </t>
  </si>
  <si>
    <t>National/Central Gov in same country -SSY-1</t>
  </si>
  <si>
    <t xml:space="preserve"> State/Provincial/Regional Gov in same country -SSY-1</t>
  </si>
  <si>
    <t>City/County/Other Local Gov in same country - SSY-1</t>
  </si>
  <si>
    <t xml:space="preserve"> Foreign Gov/International quasi-gov - SSY-1</t>
  </si>
  <si>
    <t>Nonprofit domestic-oriented - SSY-1</t>
  </si>
  <si>
    <t>Nonprofit/NGOs - SSY-1</t>
  </si>
  <si>
    <t>Private (research) -SSY-1</t>
  </si>
  <si>
    <t xml:space="preserve"> Private (not research) - SSY-1</t>
  </si>
  <si>
    <t>Further Edu -SSY-1</t>
  </si>
  <si>
    <t>Unemployed -SSY-1</t>
  </si>
  <si>
    <t>Military - SSY Minus 1</t>
  </si>
  <si>
    <t>Unemployed not seeking Employment - SSY Minus 1</t>
  </si>
  <si>
    <t>Total Employment STATS</t>
  </si>
  <si>
    <t>Unemployment Rate</t>
  </si>
  <si>
    <t>Unknown - SSY-1</t>
  </si>
  <si>
    <t>Mater of Public Policy</t>
  </si>
  <si>
    <t>Government</t>
  </si>
  <si>
    <t>Nonprofit</t>
  </si>
  <si>
    <t>Private Sector</t>
  </si>
  <si>
    <t xml:space="preserve">Further Edu </t>
  </si>
  <si>
    <t>Unemployed</t>
  </si>
  <si>
    <t xml:space="preserve">Unemployed not seeking Employment </t>
  </si>
  <si>
    <t>National/Central Gov in same country</t>
  </si>
  <si>
    <t xml:space="preserve"> State/Provincial/Regional Gov in same country </t>
  </si>
  <si>
    <t>City/County/Other Local Gov in same country</t>
  </si>
  <si>
    <t xml:space="preserve"> Foreign Gov/International quasi-gov</t>
  </si>
  <si>
    <t>Nonprofit domestic-oriented</t>
  </si>
  <si>
    <t>Nonprofit/NGOs</t>
  </si>
  <si>
    <t>Private (research)</t>
  </si>
  <si>
    <t xml:space="preserve"> Private (not research)</t>
  </si>
  <si>
    <t>Total:</t>
  </si>
  <si>
    <t>Unemployment Rate (among those status known)</t>
  </si>
  <si>
    <t>Master of Policy and International Affairs</t>
  </si>
  <si>
    <t/>
  </si>
  <si>
    <t>National Government</t>
  </si>
  <si>
    <t>State Government</t>
  </si>
  <si>
    <t>City Government</t>
  </si>
  <si>
    <t>Foreign Government</t>
  </si>
  <si>
    <t>Domestic-oriented Nonprofit</t>
  </si>
  <si>
    <t>International-oriented Nonprofit</t>
  </si>
  <si>
    <t>Private Sector (Research/Consulting)</t>
  </si>
  <si>
    <t>Private Sector (Non research/consulting)</t>
  </si>
  <si>
    <t>Pursue Higher Education</t>
  </si>
  <si>
    <t>Unemployed (not seeking)</t>
  </si>
  <si>
    <t>Unemployed (seeking)</t>
  </si>
  <si>
    <t>Status Unknown</t>
  </si>
  <si>
    <t>Militrary</t>
  </si>
  <si>
    <t>Federal</t>
  </si>
  <si>
    <t>State</t>
  </si>
  <si>
    <t>Local</t>
  </si>
  <si>
    <t>total gov't</t>
  </si>
  <si>
    <t>Total Nonprofit</t>
  </si>
  <si>
    <t>Augusta</t>
  </si>
  <si>
    <t>Baruch College/City University of New York</t>
  </si>
  <si>
    <t xml:space="preserve">Bowling </t>
  </si>
  <si>
    <t>The current mission statement of Albany State University's MPA Program is to:
	 Provide a professional master's level education for students aspiring to management positions in government, nonprofit organizations, and the private sector.
	Provide professional assistance to the public, governments, and nonprofit organizations in the, Southwest Georgia region, Georgia, and the United States through the public service of the faculty and students.
	Increase the number of qualified graduates from underrepresented groups with professional public administration skills, training, and education for leadership positions.
The mission was adopted in the Fall of 2002 and revised during the Fall 2010 and Spring 2011 semesters for the re-accreditation of the program. The Mission statement was subsequently revised in the fall of 2016 and in the  spring and summer of 2017.
The Program implements the mission by utilizing the following goals:
•	Continually improving our delivery of quality educational services and enhancing the skills knowledge and abilities of our future graduates.
•	Continuing to contribute to the field and practice of public administration while helping our students to more fully understand the significance of public service in modern society.
•	Continuing the historic mission of Albany State University regarding outreach to historically under- served student populations while simultaneously increasing the diversity of both our faculty and student body.</t>
  </si>
  <si>
    <t xml:space="preserve">ASU MPA PROGRAM  MISSION STATEMENT
The Master of Public Administration at Arkansas State University exists to enhance individual, organizational, social and governmental capacity in the public and non-profit sectors by equipping pre-service and mid-careers students with sound management skills and a public/non-profit philosophy to lead public institutions of the future with integrity, innovation, excellence and professionalism.
ASU MPA PROGRAM GOALS
The MPA Program at ASU will equip the next generation of public leaders by: 
1. Enhancing student skills in leading and managing diverse people with dignity and respect.
2. Developing students' analytical, problem solving and decision-making skills.
3. Equipping students with the interpersonal and communication skills needed to establish and maintain relationships in public/non-profit institutions.
4. Assisting students in establishing a professional code of ethics that sustains quality leadership.
5. Providing students with fundamental financial management skills as a basis for financial fluency in public institutions.
6. Involving students in experiential learning to find solutions to public problems.
Adopted November 6, 2008.
</t>
  </si>
  <si>
    <t xml:space="preserve">The mission of the MPA degree program is to develop public administration professionals with leadership abilities, analytical skills, and a knowledge base that will guide them toward success as public managers and public policy analysts at various levels of public and nonprofit sector organizations. It is well recognized that the MPA degree is also of interest to corporate public affairs and legislative offices, special interest groups, professional associations, lobbying organizations and consultant firms.
As part of our effort to prepare graduate students as leading public administration officials, we are committed to instilling in them the importance of achieving excellence, civility, integrity, diversity and accountability. The MPA faculty emphasizes to students the importance of demonstrating character, humility and ethical behavior as public officials.  Emphasis is placed on the importance of developing the ability to be flexible, adaptable and creative as professionals entering a constantly changing workforce in a rapidly expanding global economy.
The typical MPA graduate will show competencies in public policy analysis and management, qualitative and evaluative research, and human resources management. Students will have a solid intellectual foundation in public administration and management. They will be able to recognize the constitutional relationships among the various levels of the public sector; and they will be able to interpret laws, regulations and intergovernmental cooperative agreements.  The mission statement was adopted in 2014.  
The MPA program is administered through the College of Business (COB).  The COB mission statement aligns with the University mission and documents the college's commitment to preparing professionals in the fields of business, information systems and public administration.
COB mission statement - To develop individuals from diverse backgrounds into professionals with a global perspective through a comprehensive education in business, information systems, and public administration that emphasizes academic excellence, professionalism, and innovation in teaching, scholarship, and service.
The Department of Management, Marketing and Public Administration shares the commitment of developing future managers and leaders who are flexible, creative and adaptable. The program mission listed about is also on the program's website and college catalog and promotional materials.  
</t>
  </si>
  <si>
    <t>The mission of the Master of Public Administration (MPA) Program at Bowling Green State University is to educate students, preparing them to assume leadership roles in public service. The program aims to provide the public and nonprofit sectors with talented and rigorously-trained graduates equipped to address problems and challenges now and in the years ahead. It strives to promote intellectual development, scholarship, leadership, ethics and training in basic and applied research relevant to the public and nonprofit sectors at various levels. The program trains students in the theory, methods, and practice of public administration through a combination of coursework, research, and experiential learning via public service and client-based projects. The program serves its students, BGSU, the state of Ohio, the United States, and the international community by promoting innovative and effective solutions in the public and nonprofit sectors. 
(adopted January 2011)
(revised May 2014)</t>
  </si>
  <si>
    <t xml:space="preserve">The Master of Public Administration Program at Bridgewater State University provides rigorous graduate public education, developing core competencies in leadership and service in the public and nonprofit sectors. Consistent with the mission of the University, the Program also uses its resources to engage and advance the economic, cultural, civic, and political life of southeastern Massachusetts, other domestic communities, and our global community.
This mission statement adopted in two stages between April 17, 2014 and March 27, 2014. </t>
  </si>
  <si>
    <t>The mission of the MPA program is to prepare leaders of exceptional capability and integrity who are committed to serving their communities and improving public service organizations. The Romney Institute of Public Management will accomplish this by: 
•	Attracting men and women of faith and character who demonstrate professional promise and a commitment to improving the organizations in which they work; 
•	Imparting the knowledge, skills, and values necessary to effectively lead public service organizations; 
•	Providing students with opportunities to explore and identify career choices and achieve their public service goals; 
•	Recruiting and supporting high caliber faculty who produce quality scholarship relevant to public service practice. 
revised August 20, 2009</t>
  </si>
  <si>
    <t>The MPA program adopted the current mission statement in May, 2009.
It is the mission of the Master of Public Administration program at California State University, Fresno to engage in the following activities:
The MPA program teaches competencies in public and nonprofit administration that allow students to effectively and ethically serve the public
interest.
The MPA program prepares students to lead and manage public and/or nonprofit organizations; to educate both elected officials and the
citizenry about public policy trade-offs; and to facilitate an understanding among diverse perspectives on a given policy issue.
The MPA program provides educational opportunities for students to develop analytical and critical thinking skills; to appreciate and engage
in ethical decision making; and to have the ability to communicate effectively with individuals of diverse social backgrounds.
The MPA program seeks to develop and educate a student population that reflects a diversity of social, academic, and professional
backgrounds.</t>
  </si>
  <si>
    <t xml:space="preserve">Developed in 2007 and reaffirmed in 2010, the mission of the Master of Public Management program is to educate men and women of intelligent action to lead and transform public, non-profit and private sector organizations and to address important social issues.
Students in the MPM program should be able to:
- Describe the theoretical foundations of professional management;
- Apply technical and analytical tools, skills and techniques in solving real-world problems;
- Demonstrate ethical behavior, teamwork, responsibility to society and a commitment to work and education; and
- Function effectively in diverse groups and operate in an increasingly connected world.
We achieve this mission through:
- Project work and group discussions.
- Individual attention to the needs and aspirations of mid-career professionals;
- A culture that nurtures a personal commitment to serve the public interest; and
- An academic community that values diversity, promotes creative thought and encourages ethical behavior.
 </t>
  </si>
  <si>
    <t xml:space="preserve">The mission of the Master of Science in Public Policy and Management program, approved by the faculty in 2007 and revised in 2010, is to educate innovative, ethical leaders who create and implement policy, manage organizations effectively, transform organizations, and develop new solutions to important social (consider societal instead of social as noted earlier) issues.  
Students in the MSPPM should be able to:
- Describe the theoretical foundations of government, public policy development and adoption and professional management;
- Develop and apply technical and analytical tools, skills and techniques in real world projects;
- Become leaders who function effectively in diverse groups and operate in an increasingly connected world.
We achieve this mission through:
- Rigorous yet practical, innovative curricula and programs; An academic community that values diversity, promotes creative thought, and  mandates ethical behavior;
- Individual attention to the needs and aspirations of all students; and
- A culture that nurtures a personal commitment to serve the public interest.
</t>
  </si>
  <si>
    <t xml:space="preserve">The mission of the Master of Public Administration program at Central Michigan University is to provide practitioners and pre-service students enriching learning experiences that prepare and advance their intellectual growth, ensure effective and accountable decision-making as they lead, manage, and serve in the public sector, and increase the likelihood of successful public governance via respect for citizens and clients in a variety of public service settings, from government organizations to non-profit agencies and international bodies.
The current program mission statement was adopted in July 2012.  In December of 2013 additional changes, including the incorporation of public service values and competencies, were added to the mission statement document. 
</t>
  </si>
  <si>
    <t xml:space="preserve">The mission of the Public Administration Department at Clark Atlanta University (2009 and 2011)  is to educate students in the areas of public administration, to offer training in specialized areas that build on the basics of public administration, and to enhance the professional development of students through on-going linkages with public organizations at the federal, state, local, and international levels. The program seeks to develop students' ability to think critically, to acquire analytical skills, and to conceptualize at a high level. </t>
  </si>
  <si>
    <t>The MPA program prepares graduates to lead in diverse and dynamic urban environments.   By applying engaged and interactive learning, faculty and students work together to discover, generate, share, and extend intellectual resources for the benefit of the community.  Coursework provides a foundation in public service, administration, and management with specialized skills grounded in one of the program's areas of expertise.
This mission statement was adopted in April 2015 at a faculty meeting.</t>
  </si>
  <si>
    <t xml:space="preserve">MISSION STATEMENT
Our mission is to prepare public service leaders. Upon graduation our students will have the ability to think critically and creatively about public issues, the dedication and capacity to serve a diverse community and the skills to enter a professional position in a public organization. To accomplish our mission, our program provides the following:
•	A rigorous core curriculum that examines the theoretical underpinnings of public service and provides concentrated areas of study in arts management, environmental policy, nonprofit management, and urban and regional planning;
•	An environment that nurtures a commitment to public service;
•	Opportunities to support collaboration and the creation of partnerships among communities and public service organizations.
The current mission was adopted in spring of 2010. As part of the review process, focus groups were conducted with students and with alumni in fall and spring of 2009 and the program subsequently adopted the mission in spring 2010. It was reviewed with students and the Advisory Board in fall 2011. In spring of 2012 the MPA faculty held a retreat with the program's Advisory Board and reviewed the mission again as part of a strategic planning effort that resulted in the program's 2011-2016 Strategic Plan. One minor change to the mission was suggested by the board at the retreat. The draft revision to the mission would incorporate the following change:
Our mission is to prepare public service leaders. Upon graduation our students will have the ability to think critically and creatively about public issues, the dedication and capacity to serve a diverse community and the skills to enter a professional position in a public organization. To provide upward mobility for in-service students and the skills all students need to enter workforce and excel, our program provides the following: (followed by the bullet points above).
The revised mission has not yet been formally adopted because the program faculty will consider it at a faculty retreat in August 2013 as part of the program's ongoing strategic planning efforts, and will seek feedback from students during the first week of the fall semester. Assuming approval from faculty and support by students, the Advisory Board will formally vote on this change at its November 2013 meeting. Thus, the mission above is our official mission but it will likely be amended as specified.
</t>
  </si>
  <si>
    <t xml:space="preserve">The mission of the MPA program mirrors that of the School of International and Public Affairs: to empower people to serve the global public interest. It does so by educating students to serve and lead and by producing and sharing new knowledge on the key public policy challenges facing the global community.  SIPA's mission was most recently reviewed and updated in the School's strategic planning process during academic year 2009-10.
SIPA's MPA program is devoted to preparing its students to become global public service leaders. Whether they work at the local, regional, national, or international level-and whether they work in the public, private or non-profit sectors-SIPA students learn to view issues with a sense of a larger global context. SIPA embraces a vision of public policy studies that crosses national boundaries-and embraces the interrelationships among public, private and non-profit institutions and organizations. The MPA program's curriculum and related faculty research focus on national, international and transnational policy areas, applying global best practices and training leaders to engage multiple levels of governance to reach effective solutions.
To achieve its mission, the MPA program focuses on the following priorities:
(1) Provide a world-class education for its students;
(2) Create new knowledge through policy-relevant research; and
(3) Engage with opinion leaders and foster high-level dialogue on major public policy issues. 
</t>
  </si>
  <si>
    <t xml:space="preserve">The mission of the MIA program mirrors that of the School of International and Public Affairs: to empower people to serve the global public interest. It does so by educating students to serve and lead and by producing and sharing new knowledge on the key public policy challenges facing the global community.  SIPA's mission was most recently reviewed and updated in the School's strategic planning process during academic year 2009-10.
SIPA's MIA program is devoted to preparing its students to become global public service leaders. Whether they work at the local, regional, national, or international level-and whether they work in the public, private or non-profit sectors-SIPA students learn to view issues with a sense of a larger global context. SIPA embraces a vision of public policy studies that crosses national boundaries-and embraces the interrelationships among public, private and non-profit institutions and organizations. The MIA program's curriculum and related faculty research focus on national, international and transnational policy areas, applying global best practices and training leaders to engage multiple levels of governance to reach effective solutions.
To achieve its mission, the MIA program focuses on the following priorities:
(1) Provide a world-class education for its students;
(2) Create new knowledge through policy-relevant research; and
(3) Engage with opinion leaders and foster high-level dialogue on major public policy issues. 
</t>
  </si>
  <si>
    <t xml:space="preserve">The M.S. in Public Service Management degree educates ethical leaders to work in public, private, and nonprofit organizations. Through our cross-sectoral approach to learning, research, and service we prepare leaders to connect domestic and global issues, alleviate poverty, and build responsive and responsible service organizations. We promote compassion for marginalized communities and service to all people with accountability, justice, professionalism, sensitivity, and transparency.
Date Adopted: November 13, 2014 
</t>
  </si>
  <si>
    <t xml:space="preserve">The Master in Public Policy (MPP) degree emphasizes field-based learning in public service to develop effective leaders in nonprofit and government professions. Students will develop public policy and leadership skills in the community. The degree stresses ethics, problem-solving and research skills, and the ability to implement public policy with compassion for marginalized communities and service to all people with accountability, justice, professionalism, sensitivity, and transparency.
Date Adopted: November 20, 2015
</t>
  </si>
  <si>
    <t>The Master in Public Administration (MPA) degree prepares students for leadership and administrative roles in the public sector. We educate students on the technical, managerial, informational, and leadership skills required to deliver effective, accountable, and equitable government services to the public. We promote compassion for marginalized communities and service to all people with a focus on social justice, professionalism, cultural sensitivity, and transparency.
[Adopted May 2018]</t>
  </si>
  <si>
    <t>The Master of Science in International Public Service (IPS) degree prepares students to work in governmental, nongovernmental and business organizations that seek to reduce disparities in resources and opportunities in locations across the globe. We believe that such work requires an understanding of cross-sector relations, management skills and first-hand experiences in strengthening community capacity using ethical reasoning and sustainable approaches. We promote compassion for marginalized communities and service to all with sensitivity, professionalism, accountability, transparency, and justice.
Adopted on January 5th, 2018.</t>
  </si>
  <si>
    <t>Our mission statement is a dynamic guide to our actions in terms of our region, University, and the students we serve. It was revised in 2011 by the MPA Committee and endorsed by the MPA Advisory Council. 
The mission of the Master of Public Administration Program is to: 
•  prepare professionals to meet the needs and challenges of public service; 
•  conduct scholarly and applied research in public administration and policy; and 
•  engage students and faculty in partnerships with governmental, non-profit, professional, and educational organizations. 
This statement's meaning is further elaborated by the following components and objectives. 
Component 1: prepare professionals to meet the needs and challenges of public service. 
•	Objective 1A: to develop and enhance managerial, communication and analytical skills of our diverse in-service student population from a traditionally rural, but developing area. 
•	Objective 1B: to prepare our pre-service students for administrative and managerial positions in the public sector. 
•	Objective 1C: to partner with other related academic units in designing and implementing interdisciplinary programs for high quality graduate education. 
•	Objective 1D: to provide graduate students with high quality instruction reflective of contemporary public administration and public policy thinking. 
Component 2: conduct scholarly and applied research in public administration and policy. 
•	Objective 2A: to produce and disseminate theory-based research through publication in a variety of outlets. 
•	Objective 2B: to participate in public administration and public policy conferences and meetings. 
•	Objective 2C: to partner in the production and dissemination of applied research projects for government agencies, non-profit and volunteer organizations, and other community groups. 
•	Objective 2D: to facilitate student participation in research projects and papers. 
Component 3: engage students and faculty in partnerships with governmental, non-profit, professional, and educational organizations. 
•	Objective 3A: to provide service and leadership to local, regional, and national government agencies and nonprofit organizations by applying the knowledge and methods of public administration/public policy to practical problems and information needs. 
•	Objective 3B: to serve the fields of public administration and public policy through participation in national and regional professional associations. 
•	Objective 3C: to serve the University through participation on committees and other service activities. 
•	Objective 3D: enhance the reputation and visibility of East Carolina University as a significant contributor to the quality of municipal and county government in Eastern North Carolina.</t>
  </si>
  <si>
    <t xml:space="preserve">The mission of the Master of Public Administration Program at Eastern Kentucky University is to maintain and build upon our tradition of national distinction as an exemplary MPA Program by:
•	providing a high quality education for a diverse body of public and nonprofit practitioners and pre-service students in the theories that inform
        the field of public administration;
•	providing the tools and techniques of public service and administrative practice that enhance performance in the public interest through
        professional expertise, technical skills and ethical behavior; and
•	supporting the practice of public administration and its ability to serve the public interest, with emphasis on the local, state and regional level.
The current mission was adopted by the faculty on November 18, 2009. The mission statement was reaffirmed by the MPA Advisory Committee on August of  2010, August of 2012, April of 2015, and April 2017.  
</t>
  </si>
  <si>
    <t>Eastern Michigan</t>
  </si>
  <si>
    <t>The Master of Public Administration Program at Eastern Michigan University offers a professional degree grounded in applied social sciences that prepares students for leadership roles and careers in public and nonprofit organizations by providing the knowledge and tools to address complex and diverse public service needs.</t>
  </si>
  <si>
    <t xml:space="preserve">"The Askew School seeks to inspire and prepare students for a wide range of public sector careers, equipping them to provide ethical and effective leadership in public, nonprofit, and for-profit organizations.  We do so by providing cutting-edge research and educational programs that emphasize integrating theory and practice, engaged learning, creative problem solving, integrity and stewardship, and skills in communication, policy analysis, management, and teamwork."
          Current wording adopted April 19, 2019. 
The mission statement of the Askew School that guides all our actions, including those pertaining to the MPA degree program is:
          "Promoting Scholarship, Democratic Governance and Integrity."
</t>
  </si>
  <si>
    <t xml:space="preserve">IU South Bend MPA most recent mission statement is: "We prepare students for careers as leaders and managers in administration and policy within government, nonprofit, and healthcare organizations", and was adopted by the nucleus faculty on November 2, 2018. 
</t>
  </si>
  <si>
    <t>The mission of Jacksonville State University's MPA program is to provide a diverse student population with the knowledge and core competencies to become effective public administrators. Through the use of a standardized public administration curriculum and interdisciplinary cooperation, our program is able to prepare students for leadership roles in a variety of public and nonprofit organizations. Utilizing traditional classroom and on-line formats, our program is able to provide quality graduate education that promotes the values and ideals of public service to all students.</t>
  </si>
  <si>
    <t>Through engaged teaching, research, and service, the MPA program equips current and future public service professionals with the capacity to address complex local and global problems.</t>
  </si>
  <si>
    <t>The mission of the Master of Public Administration in Inspection and Oversight Program at John Jay College of Criminal Justice is to prepare students for public service careers in inspection and oversight organizations and to advance the study of Public Administration through scholarly and applied research and community service. The program seeks to inspire students to the highest ideals of citizenship and public service, reinforced by a commitment to accountability, transparency, and equity. The program offers students opportunities to acquire professional and political knowledge and skills, based on academic studies, public service experience and partnerships with faculty in scholarly endeavors.
The mission of the Master of Public Administration Program in Public Policy and Administration at John Jay College of Criminal Justice is to prepare students for careers in public agencies and independent organizations and to advance the study of Public Policy and Administration through scholarly and applied research and community service. The program seeks to inspire students to the highest ideals of citizenship and public service and provide them with the opportunities to acquire professional and political knowledge and skills based on academic instruction and study, public service experience and partnerships with faculty in scholarly endeavors.</t>
  </si>
  <si>
    <t xml:space="preserve">The Master of Public Administration (MPA) degree at Kansas State University prepares both mid and pre-career students to serve the public interest and establish themselves as civic leaders. The program emphasizes a theoretically informed and research driven skills based approach to learning designed to ensure that our students develop specific competencies that prepare them for the challenges of work in the public and non-profit sectors immediately upon graduation.  Our faculty's approach to education begins with a broad exposure to policy systems, political environments, administrative principles and research methods.  Additionally, our students are required to think critically, apply knowledge and seek practical solutions to real world problems.  Our low faculty to student ratio contributes to a student-centered learning environment in which we are able to instill in our students the ethics of public service and professional management that are critical to the diverse and changing modern workplace. 
•	Final adoption by all stakeholders [Advisory committee, current students, former students, and Political Science faculty] in the fall of 2013. Kansas State University Graduate Council accepted mission/program changes on April 1, 2014. The changes, including the new mission statement, formally went into effect in August of 2014. 
</t>
  </si>
  <si>
    <t>According to its mission statement adopted in 2014, the MPM Program at KDI School aims to:
- Nurture global leaders capable of successfully navigating and managing the complexities of global, private and public sector environments; and
- Equip professionals in the public sector with the capacity for policy management based on education in public and private management as well as global leadership.</t>
  </si>
  <si>
    <t xml:space="preserve">Kennesaw State University MPA Program Mission
The Master of Public Administration Program (MPA) is a professional degree program that prepares students for careers in public service.
Program Purposes. Closely connected to and supporting the Program Mission are four Program Purposes.
Program Purpose 1. Prepare graduates of the program to think critically and creatively about public issues, have the dedication and capacity to serve a diverse community, and possess the skills to enter a professional position in a public organization. 
Program Purpose 2. Provide a rigorous core curriculum that examines the theoretical underpinnings of public service and provides concentrated areas of study in governmental administration, nonprofit administration and information management.
Program Purpose 3. Inspire commitment to public service values 
Program Purpose 4. Sustain a welcoming environment that promotes equity and diversity, empowering students and faculty
The faculty of the MPA Program approved this mission statement on April 13, 2017. 
</t>
  </si>
  <si>
    <t>The mission of the Master of Public Administration (MPA) Program at LIU Post is to prepare leaders for service in public, nonprofit, and health care organizations. Primarily focusing on Long Island and the New York Metropolitan area, the MPA Program will emphasize the complexities and unique challenges of service delivery in these sectors and the training of skilled and creative pre-service and mid-career leaders. Embracing the broader mission of Long Island University, the MPA Program will meet this purpose in an inclusive environment that encourages access and excellence for a diverse student population. Mirroring the globalization of public, nonprofit, and health care services, the MPA Program will draw students from both domestic and international populations. The MPA Program will cultivate principled practitioners who are intently focused on values of effectiveness; efficiency and responsible use of resources; equity and fairness; accountability; and engagement with and respect for diverse constituencies. In support of the MPA Program mission, faculty members will engage in scholarly research and community and professional service aimed at advancing knowledge in the field of administration and effecting positive change in public, health care, and nonprofit services. (Adopted as revised on 9/21/2016)</t>
  </si>
  <si>
    <t>The Master of Public Policy and Administration Program strives to professionalize and diversify state and local government in Mississippi and the region.  The Program prepares persons to serve effectively as public administrators at the national, state, and local levels of government. This mission statement was adopted at the spring 2010 Advisory Board meeting held in Starkville.</t>
  </si>
  <si>
    <t xml:space="preserve">New Mexico State University </t>
  </si>
  <si>
    <t>As a land-grant, Hispanic Serving Institution (HSI) serving the U.S./Mexico border region, the mission of the New Mexico State University MPA program is "to provide a high quality generalist and practitioner-oriented program that educates and prepares individuals for careers in public service, meets the needs of a diverse student body, and empowers them to serve their community and profession through teaching, research, service, and outreach." This goal is achieved by the following four objectives which are pursued on a continuous basis and by which we evaluate the effectiveness of our program:
Program Objective 1: To enhance the student's values, knowledge, and skills to act ethically and effectively in the management of public service organization and programs;
Program Objective 2: To provide students with an understanding of the changing political, legal, economic, and social environment in which public servants work;
Program Objective 3: To prepare students to act as change agents in areas of economic development, social justice, border issues/programs, and quality of life initiatives;
Program Objective 4: To provide students with skills and competencies to enter the job market competitively.
The joint MPA-MCJ degree tailors the objectives of the MPA program states above to focus on preparing students for administrative positions in government and nonprofit agencies developing, implementing, and/or evaluating law enforcement or criminal justice policies. Similarly, the joint MPA-MA in history degree focuses on preparing public historians for professional positions in governmental and nonprofit organizations administering programs and recommending policy action related to the collection, preservation, and promotion of history.</t>
  </si>
  <si>
    <t>The MPA program provides professional managerial, communication, and human relations skills and knowledge in preparation for or advancement in a variety of public sector and related careers. The program advances public sector values of effectiveness, efficiency, honesty, accountability, fairness, diversity and public service in the curriculum, extra-curricular events and speakers, and partnerships with area practitioners through the MPA Advisory Board, the American Society for Public Administration (ASPA), and other professional associations and individuals. The goal of the program is to develop competent public service practitioners to serve governments, nonprofit organizations and citizens in the Northern Kentucky and Greater Cincinnati metropolitan region and beyond.</t>
  </si>
  <si>
    <t xml:space="preserve">The EMPA program is guided by both the PA Department's vision and mission and by EMPA-specific vision and mission statements that were developed in 2011-2012 to reflect the specific focus and intentions of the EMPA program. The PA Department's vision and mission statements are as follows:
PA Department Vision:  The Department of Public Administration's vision is to be an agent of change to develop and enhance public service and nonprofit leadership through education, scholarship and service.
Building upon Portland State University's commitment to community-engagement , the Department  of Public Administration is uniquely placed to prepare current and emergent leaders in local, regional, national and global communities.
We recognize that responses to contemporary problems require innovative approaches and alliances among governments, nonprofits and businesses, and encourage our faculty and students to engage in multidisciplinary and collaborative approaches to advance the public interest.
We aim to contribute to the integrity and effectiveness of the next generation of trusted public and nonprofit leaders and professionals.
PA Department Mission: The Department of Public Administration at Portland State University is dedicated to preparing individuals to practice  ethical, competent and effective public service in a range of roles in policy, management, and leadership. We seek to improve practice by facilitating learning through community engagement, promoting scholarship and encouraging reflection as we develop and work with leaders and professionals representing diverse communities across all domains of public service.
EMPA-specific Vision and Mission statements that were developed building on the PA Department's Vision and Mission are as follows: 
EMPA Vision: To be the best Executive Master of Public Administration program in the greater Northwest at releasing the full potential of public service organizations and their leaders in creating effective and ethical multi- level and multi-institutional systems of governance.
EMPA Mission: The EMPA program increases the efficacy of public officials for ethical, competent and effective public service leadership in federal, state, local, special district, tribal, and nonprofit organizations. The program integrates theory and practice through a process of co-production engaging community groups and citizens, public service executives, academic colleagues and practitioners with the Center for Public Service.
</t>
  </si>
  <si>
    <t>The Department of Public Administration at Portland State University is dedicated to preparing individuals to practice ethical, competent and effective public service in a range of roles in policy, management, and leadership. We seek to improve practice by facilitating learning through community engagement, promoting scholarship and encouraging reflection as we develop and work with leaders and professionals representing diverse communities across all domains of public service.
Adopted 11/28/2011 reviewed and revised 9/21/2018</t>
  </si>
  <si>
    <t xml:space="preserve">The mission of the MPA Program is to create a diverse, inclusive environment that advances democratic values in the pursuit of the study and practice of public affairs and public administration.  The MPA program advances the School's mission and commitment to public values by focusing its scholarship and pedagogy on the ability to achieve competence, diversity, knowledge, service, and ethics in public and nonprofit sector management.  The MPA program emphasizes an institutional commitment to the world and its diverse communities at the local, state, regional, national, and international levels of governance.     
Our guiding values are the following:
Competence: The MPA program seeks to produce competent MPA graduates who have a sophisticated understanding of public affairs and the knowledge and skills to lead public and nonprofit organizations successfully.
Diversity: The MPA program seeks to enhance diversity in addressing public and nonprofit sector managerial issues and policy dynamics by incorporating a broad range of perspectives and expanding the racial, ethnic, gender, and national backgrounds of our faculty and students.
Knowledge: MPA faculty and students seek to expand the academic knowledge of the field and the practice of public management through research, publishing, conference participation, and applied research projects with government and nonprofit organizations.
Service: The MPA program serves as an important vehicle to enhance the University's commitment to public service and publicly-engaged scholarship in greater Newark, the State of New Jersey, the region, the United States, and internationally.
Ethics: The MPA program advances the incorporation and reliance on ethics in public and nonprofit decision-making processes through an emphasis on democratic-constitutional norms and values and a focus on public service ethics throughout the curriculum.
In summary, the SPAA faculty embraces the MPA mission of enhancing the leadership, management, and decision-making skills of our primary constituency - students who are at different stages of their careers and who are interested in pursuing careers in public service, public administration, and the nonprofit sector.
The MPA program seeks to empower student knowledge and understanding of public and nonprofit policy contexts, organizations, decisions, and performance.  Faculty work with students to develop their skills for effective leadership, communication, and management.  The MPA program also recognizes that strong student foundations include faculty diversity reflected in personal characteristics, professional experiences, research interests and methods, and approaches to teaching and learning.  
If SPAA's MPA program is successful, our graduates will see themselves and be perceived by their professional peers as competent contributors to performance in their career organizations and positions.  They will know when they may need additional knowledge and skills and how to access them.  They will perceive Rutgers SPAA as contributing substantially to their careers and be proud to claim their linkage to us by encouraging others to join them as graduates.  That is the MPA Program's ultimate service mission.  
</t>
  </si>
  <si>
    <t>The mission of the MPA Program at the Shanghai University of Finance and Economics (SUFE) is to provide students with the public service values, knowledge and skills they need to become effective public leaders and managers at various levels of governments in China. The program seeks to take full advantage of its university's distinguished standing in the field of finance and economics and contribute to society through its research, education achievement, and public service. The mission aims to meet the challenges experienced by the governments in the context of China's rapid socio-economic development and deepening globalization (Adopted September 2013, English translation edited September 2016).</t>
  </si>
  <si>
    <t>Southern Illinois University, Edwardsville</t>
  </si>
  <si>
    <t>To train and develop competent and effective public administrators as leaders in public and nonprofit organizations; to create an environment in which students and faculty actively serve as a resource to public and nonprofit organizations; and to develop a culture through which behaviors associated with respect, equity, integrity, diversity, ethical behavior, accountability, and transparency are transferred to students and the profession.</t>
  </si>
  <si>
    <t xml:space="preserve">The mission statement of the Master of Public Administration program is to promote opportunities in public sector management; to support the goals of community agencies as well as governmental organizations, to produce the next generation of well-qualified and ethically-grounded practitioners and academicians; and to advance knowledge in the discipline through scientific inquiry. This mission statement was adopted in 1983. To this end, the Department's mission is tied to Southern University's mission to educate graduate students for leadership positions in the public and non-profit sector and to prepare them for public service. The program offers students an educational experience that prepares them in public service by infusing them with the knowledge need to: (1) competently manage public affairs in their respective communities, parishes, counties, state, and nation; (2) satisfy ethical, policy, and administrative challenges they might experience while performing their duties; and (3) develop and implement changes as demands for public service evolves. The mission reflects itself in the curriculum which has been designed to stress the importance of public management and administration; ethics, accountability, and transparency in management of public affairs; and technical skills such as critical thinking and policy analysis, all of which is designed with the public interest and service in mind.
Additionally, the educational philosophy of the Public administration program is aligned with the mission and is rooted in its environment and background. Within the context of a Historically Black institution, the Department of Public Administration is committed to offering educational opportunities to students who otherwise may not be afforded the opportunity or may not have the wherewithal to attain a graduate education. The curriculum supports this mission by introducing students to academic materials and practical experiences that prepare them to become competent public servants. </t>
  </si>
  <si>
    <t>The mission of the Master of Public Administration Program, College at Brockport, is to prepare future community leaders and managers in State and Municipal Management, Health Care Management, Public Safety Management, Nonprofit Management, and Poverty Alleviation Efforts. The following goals support this mission:
•	Department faculty members engage in research and public service to improve their capacity to support the mission of preparing students for future leadership and management.
•	Our MPA program provides our diverse student body opportunities for professional networking prior to and after graduation.
•	Through close student faculty interaction:
- Our MPA students graduate with an understanding of core public service values including the public interest, accountability, efficiency, inclusiveness, responsiveness, and integrity.
- Our MPA students graduate with an understanding of how to:
	. Lead and manage in diverse organizational contexts;
	. Participate and contribute to public policy in the student's chosen emphasis;
	. Make informed decisions;
	. Articulate the public service concerns associated with the distribution of scarce resources; and
	. Communicate productively in settings characterized by diversity. 
(Approved 5/2/18)</t>
  </si>
  <si>
    <t>Our MPA program prepares students, as ethical public and nonprofit managers and leaders, to respond equitably, effectively, and efficiently to the needs of a diverse society. We recognize the goals of our students working in, or preparing for, public service by emphasizing flexibility and quality in teaching and learning. We teach the core concepts of public administration with a focus on practical application, while strengthening students' ability to solve problems analytically. Students may build specialized skills on one of the program's areas of expertise: public policy, leadership, or nonprofit management. As instructors and advisors, we work closely with students to support both their classroom and career achievement; in return, students are expected to pursue academic excellence and demonstrate integrity. As scholars, we engage in research and service to the University, community, and profession. By building relationships with public and nonprofit organizations in Middle Tennessee and beyond, we enhance our ability to develop students as professionals.
The guiding public service values of the MPA program are:
•	EQUITY - Public servants should practice impartiality and fairness in their daily work, while balancing that pursuit with the need for effectiveness and efficiency. 
•	EFFECTIVENESS - Public servants should work in a proficient and productive manner towards the common good, setting transparent performance outcomes to measure progress while balancing that pursuit with the need for equity and efficiency.
•	EFFICIENCY - Public servants should be careful and innovative stewards who seek to create the most public value out of scarce resources, while balancing that pursuit with the need for effectiveness and equity.
•	DIVERSITY - Public servants should understand, value, and respect both individual differences and commonalities, working to create and maintain inclusive organizations and communities.</t>
  </si>
  <si>
    <t xml:space="preserve">The mission of the Master of Public Administration (MPA) program at The University of Alabama is to prepare students to lead and manage public service organizations. We strive to develop critical thinking skills enabling our graduates to formulate policies and approaches to management while ensuring the integrity of the public service. Our program emphasizes public service values while facilitating intellectual and professional development through learning experiences that integrates theory with practice. We provide an institutional culture that promotes diversity and advances governance while preparing students to reach standards of excellence in the public service.
This mission was adopted on December 2, 2016.
</t>
  </si>
  <si>
    <t>The MPA Program prepares public service leaders. Our students work with faculty who are engaged in helping state and local officials solve public problems. Consistent with the School of Government's mission, our historic emphasis on local government is a special strength.</t>
  </si>
  <si>
    <t>The mission of the Master of Public Administration degree program at the University of South Dakota is to prepare students to be leaders who are committed to serving the public interest with personal integrity, professional competence, constitutional principles, and respect for human dignity.  Five MPA Program Strategic Objectives are identified to guide the program in achieving its mission: 1) to prepare individuals for an administrative career in public service in a public or nonprofit organization; 2) to familiarize students with the social, economic, and political factors that influence administration and administrators in a public or nonprofit environment; 3) to put theory into practice of public and nonprofit management; 4) to provide a flexible and multidisciplinary degree that will meet the needs of students with an orientation directed toward broadening one's perspectives; and 5) to encourage students to accept and seek responsibility for a large part of their learning and professionalization, assisted by close contact between students and program faculty. (Approved Fall 2018)</t>
  </si>
  <si>
    <t>The UTC MPA program promotes the public good by preparing students to be effective leaders, managers, and analysts in public and nonprofit agencies. The program emphasizes:
- developing students' proficiency in core management and analytic skills that apply to a broad range of public and nonprofit employment settings;
- training students to apply theory and evidence to practice;
- cultivating students' commitment to technical competence, professional ethics, and the public interest;
- engaging students in active learning;
- preparing pre-career and mid-career students to work with and serve diverse constituencies; and
- serving our region by providing options for focused study of local government management and nonprofit management.
Adopted August 16, 2017
[PLEASE NOTE: A single PDF with our entire self-study report (with a hyperlinked table of contents) and all appendix materials has been uploaded as the attachment for Standard 1.]</t>
  </si>
  <si>
    <t>The LBJ School's overall mission statement, adopted April 2012, is:
The Lyndon B. Johnson School of Public Affairs is committed to improving the quality of public service in the United States and abroad at all levels of governance and civic engagement. Our goals are to:
*Prepare students and professionals, from a variety of backgrounds, for leadership positions in public service by providing educational opportunities grounded in theory, ethics, analytical skills and practice;
*Produce interdisciplinary research to advance our understanding of complex problems facing society and to seek creative solutions for addressing them;
*Promote effective public policy and management practice by maintaining a presence in scholarly and policy communities and in the popular media;
*Foster civic engagement by providing a forum for reasoned discussion and debate on issues of public concern.
The current educational mission statement of the MPAff program has served as the guiding principle since April, 2019. For logistical reason, it is expected to be formally adopted on August 26. 2019. It reads as follows:
The Master of Public Affairs program draws students from across the nation and the globe and prepares them to excel in public service as leaders and decision makers in all sectors and levels of governance. We are a learning community for students to develop, implement, manage, and evaluate solutions to complex public problems in a curriculum that is rooted in the School's commitment to democratic principles, civic engagement, civil and human rights, inclusion, and respect for diversity.</t>
  </si>
  <si>
    <t>The mission of the Master of Public Administration Program at the University of Texas at El Paso is to educate students to build the capacity of governmental and non-profit organizations. The Program provides the Paso Del Norte region with access to training in public administration. We seek to:
1) develop analytical and other skills for effective public and non-profit management;
2) conduct interdisciplinary and applied research; 
3) serve governmental and non-profit organizations, the community and professionals with public administration and public policy expertise;
4) The ONE UNIVERSAL COMPETENCY, we seek to educate students to communicate and interact ethically and productively with a diverse and changing workforce and citizenry.
Adopted 1 March 2011, refinements (italics) adopted on 4 December 2017.</t>
  </si>
  <si>
    <t>Teaching Mission: To prepare a diverse group of experienced and aspiring administrators in applications of essential administrative competencies to public and nonprofit organizations, within political, legal, and ethical contexts. The program strives to expand opportunities for students to participate and lead in professional work and civic affairs, with strong legal standards, ethical commitment, compassion, and appreciation for the roles of other officials and  community stakeholders in 21st century governance.
Research Mission: Emphasizes the importance of faculty and students creating and disseminating new knowledge, developing insights that enhances our ability to govern in the public interest.
Service Mission: Underscores our duty as faculty, staff, and students to devote time and expertise to our profession, communities, academic field, and university.
Adopted: 1978</t>
  </si>
  <si>
    <t>The UVM MPA Program inspires, equips, and elevates action-oriented leaders with the attitude, knowledge, and skills needed to foster a resilient, sustainable society by drawing on the traditions and innovative spirit of Vermont communities.</t>
  </si>
  <si>
    <t>Mission (Adopted on May 2, 2016)
The Master of Public Policy (MPP) degree program at the Alberto Lleras Camargo School of Government develops leaders who can transform the public arena. Through a multidisciplinary approach, it fosters skills for rigorous analysis based on evidence, design, and execution of innovative solutions to public problems. Our graduates promote improved policies for good government and social justice in Colombia through a commitment to leadership, ethics, and public service.
Vision (Adopted on May 2, 2016)
The Master of Public Policy is a reference point for excellence in Colombian and Latin American Public Policy education. The graduates are ethical, rigorous, and innovative leaders, with a strong orientation towards public service and who intervene effectively to solve public problems from a variety of different perspectives.</t>
  </si>
  <si>
    <t>The MPA program at the University of Baltimore prepares graduates to be effective administrators, managers and leaders serving the public interest in public, nonprofit and private sector organizations. Through an active faculty engaged in research and service, the MPA program delivers a curriculum providing students with substantive knowledge, skills and judgment to succeed as professionals in an increasingly complex and diverse environment. Students graduating from our program contribute to their broader communities while adhering to the highest standards of ethical conduct.</t>
  </si>
  <si>
    <t>The UCF MPA program prepares students to confront and solve complex societal challenges. Building from a supportive and diverse environment, the program transforms students into effective and ethical public sector professionals skilled in cultural competence, strategic management, techniques of policy and financial analysis, and effective communication necessary to excel in all areas of government service and enhance the university's collective impact on the community it serves, globally defined.</t>
  </si>
  <si>
    <t xml:space="preserve">The Master of Nonprofit Management program prepares students for professional public service leadership in the nonprofit sector through a competency-based curriculum set on a foundation of ethical principles, community engagement, and scholarship that creates usable, relevant knowledge to address complex societal issues in Central Florida and beyond.  
Revised September 9, 2016. 
</t>
  </si>
  <si>
    <t xml:space="preserve">The MPA Mission, Vision and Values statement is provided below. It was adopted on June 2, 2015.
Vision
The vision of our MPA program is to develop the best public leaders in the world.
Mission
Our mission is to be the institution of choice for prospective students seeking the education they need to excel as public service leaders in the public, nonprofit, and private sectors. We help students reach their academic and professional goals by providing them with exceptional applied instruction that allows them to compete successfully for top jobs, and fully prepares them to meet the challenges they will face in an increasingly complex, demanding, interdependent world. Students emerge from our program ready and able to employ the theories, methods, and practices of public administration and public policy to solve problems and make our communities and society better.
Values
Premier teaching. We are explicitly committed to maintaining the highest standards of instruction.  The courses we provide are engaging, relevant, and thorough and are designed to provide the skills necessary for becoming leaders in the public service. Likewise, we emphasize helping students develop rigorous analytic skills that they can apply to solve a wide array of research, management, and policy problems.
Rigorous scholarship. We investigate important problems facing society from an array of policy analytic perspectives and using a wide variety of methodologies. We produce respected research that enhances knowledge and informs policy and practice. Our program explicitly draws together theoretical insight, analytic skills, and field practice.
Ethical, energetic service. We are committed to preparing students by education, outlook, and commitment for public service. Our faculty, staff, and students are actively engaged members of the public policy, nonprofit, and public management communities. We are attentive and responsive to the needs of our university, state, nation, and the world. Through our example and curriculum, we work to instill in our students a strong commitment to the ethical and integrous practice of public service. In our program, students learn the responsibilities of accountability and responsiveness that accrue to public servants in a democracy, how to evaluate the implications of administrative decisions, and how to promulgate governance that prizes fairness and respect.
</t>
  </si>
  <si>
    <t>The University of Louisville's Master of Public Administration (MPA) is a dynamic, collaborative, interdisciplinary degree program committed to preparing students for career success in the public and nonprofit sectors. The program content reflects the urban/metropolitan setting of the University as well as the focus of the Department of Urban and Public Affairs (UPA). We are committed to 1) providing our pre-service and in-service students with a flexible program of study emphasizes critical thinking, evidence-based problem solving and engaged service learning; 2) encouraging diversity and inclusiveness in the classroom and by engaging with the community we serve; and 3) advancing scholarship, competence and professionalism in program and public service activities. Adopted 1/23/2017.</t>
  </si>
  <si>
    <t xml:space="preserve">1.1.1	Provide the Current Program Mission Statement and the date it was adopted. (Limit 500 words)
The mission of the Master of Public Administration program at the University of Massachusetts in Boston is to foster highly-competent, active, and ethical public administrators with:
•	a holistic understanding of the political, social, technological, and economic factors that influence the development and implementation of public policies;
•	a firm knowledge of the range of methodologies appropriate to policy analysis and program evaluation; and
•	a solid grounding in the skills required for planning, implementing, and monitoring public sector programs. 
Graduates will:
•	contribute to society as leaders, public administrators, policy analysts, and program evaluators in the governmental and nonprofit sectors to advance an efficient and effective public sector; and 
•	serve the public good and promote the public value, social justice, and equality in the Greater Boston area, Massachusetts, the United States, and in the global community.
This mission was adopted on December 2016.
Competitors and peer programs to the UMass Boston MPA include: MPA programs at Suffolk University (http://www.suffolk.edu/business/graduate/62542.php); Northeastern University (https://www.northeastern.edu/cssh/policyschool/master-public-administration/), Harvard University (https://www.hks.harvard.edu/degrees/masters/mpa) , Bridgewater State University (http://www.bridgew.edu/academics/graduate-studies/master%3Dpublic-administration) and Ana Maria College (http://online.annamaria.edu/mpa/masters-in-public-administration-overview), as well as the Masters in Public Policy from Brandeis University (http://heller.brandeis.edu/mpp/). Of these, the MPA from Suffolk University, Bridgewater State University, Brandeis University and Harvard University are delivered in-person only, the MPA from Northeastern University is delivered on-line as well as in-person, and the MPA from Ana Maria College is are delivered on-line only. Competition within the UMass system includes an MPA at UMass Lowell and MPPs at UMass Dartmouth and UMass Amherst.
While many competitors only offer in-person delivery, the UMass Boston MPA is also available online. The UMB MPA offers a high level of student service, and through its cohort model, encourages a high level of student bonding. As a result, the two-year graduation rate is above 95%, the highest among UMB's graduate programs. Like many of its competitors, the UMass Boston MPA offers evening and weekend courses to meet the needs of working professionals. However, its yearly in-state tuition rate of $13,435 is less than all of its competitors except Ana Maria College and Bridgewater State University; this education cost may be reduced further through tuition benefits for Massachusetts state employees. Finally, UMass Boston's MPA program has the highest rating according to U.S. News and World Report (#77) than all local competitors except for Harvard University and Brandeis University.
</t>
  </si>
  <si>
    <t xml:space="preserve">The Bloch MPA program is designed to prepare entrepreneurial and innovative public service leaders and executives to be effective and successful in an increasingly complex and dynamic world. Graduates of the Master of Public Administration program have the knowledge and skills necessary to effectively and ethically lead and manage dynamic public service organizations.  
The current mission statement was adopted in 2017 and re-affirmed by the faculty in March of 2019.
</t>
  </si>
  <si>
    <t>The mission of the Master of Public Administration program is to strengthen the public service in a democratic and diverse society by educating students to manage and lead public and nonprofit institutions effectively, ethically, and democratically.</t>
  </si>
  <si>
    <t xml:space="preserve">University of North Dakota </t>
  </si>
  <si>
    <t>The mission of the MPA Program at the University of North Dakota is to develop public service values and to prepare people to enter into or advance in government and related fields.
Goals and Objectives Related to the Mission
The MPA Program seeks to prepare its students for public service by developing and supplementing the following:
Skills related to critical and analytical thinking, decision-making, and communication.
An understanding of:
The theories and practice of public management, and the design and analysis of public policy.
The public context in which public administrators work, including the institutions, actors, processes, functions, challenges, and responsibilities of government.
The ability to practice effectively as an administrator in public, non-profit, or healthcare organizations.
A recognition of, and appreciation for, the role of diversity in public service delivery.
The MPA Program seeks to serve North Dakota by educating future State and community public service professionals and through the research activities of the Applied Research Institute.
The MPA Program faculty are dedicated to:
Excellence and innovation in teaching.
Student service and mentorship.
Serving the community, North Dakota, and profession through teaching, service and scholarship.
Conducting research that is relevant and accessible to both practitioners and academics, and has the potential to improve the practice of public, nonprofit, and health administration.
Public Service Values
Through the above mission goals and objectives, the University of North Dakota's MPA Program seeks to promote an appreciation and respect for the following public service values in its students:
Dedication to service in the public interest.
Personal and professional ethics and integrity.
Pursuit of quality, performance excellence, and the efficient and responsible use of resources.
Promoting accountability by striving for transparency, accuracy, and accessibility.
Promoting, respecting, and upholding principles consistent with the democratic process, the rule of law, and/or U.S. and state constitutions, such as equality, fairness, representativeness, and due process in protecting rights.
Opposition to discrimination and harassment.
The exercise of compassion and empathy in service delivery.</t>
  </si>
  <si>
    <t>The current program mission was adopted 20 September 2011. The mission:
The Masters of Public Administration program at the University of North Florida is committed to providing graduate professional education in northeast Florida, in the administration and management of public and nonprofit agencies.
In the fulfillment of this mission, the program focuses on six key competencies: the ability
* to lead and manage in public governance;
* to participate in and contribute to the policy process;
* to analyze, synthesize, think critically, solve problems and make decisions;
* to articulate and apply a public service perspective;
* to communicate and interact productively with a diverse and changing workforce and citizenry; and
* to understand local governance in a global context.</t>
  </si>
  <si>
    <t>To educate professionals with a high level of academic and professional competency; with a profound understanding of ethics, diversity, equity, accountability and merit; prepared to hold administrative and leadership positions in the public service; and to continue advanced studies in disciplines related to public administration. We are committed to improving the quality of democratic governance in Puerto Rico, the Americas and the Caribbean through research, publishing, and collaborative projects with government and non-government, national and international organizations committed to good governance.</t>
  </si>
  <si>
    <t>The mission of the University of Pittsburgh Graduate School of Public and International Affairs (GSPIA) is to prepare students to make significant contributions to society through leadership in public service, whether in government, nonprofit organizations, or the private sector. We accomplish this mission through quality teaching, rigorous research, and service to communities and constituencies-at the highest standards of ethical and professional conduct-domestically and around the world. GSPIA is committed to diversity and inclusion in all that it does.</t>
  </si>
  <si>
    <t xml:space="preserve">The current program mission statement was adopted in May 2019, and is:
"The Price School Master of Public Administration develops collaborative and innovative leaders to manage complex organizations and serve the public good, at home and abroad."
</t>
  </si>
  <si>
    <t>The mission of the MPA Program is to improve the quality of public service by developing professionals and leaders equipped with knowledge and skills in theories, methodology, and innovative practice in the interdisciplinary field of public administration. Our graduates lead and manage a diverse range of government, nonprofit, and health care organizations and make positive impacts on the lives of citizens locally, nationally, and globally. (Approved by SPAA Faculty: March 15, 2016)</t>
  </si>
  <si>
    <t>Fulbright School is devoted to advancing transformative, innovative, and inclusive public policy and management in Vietnam and the region. We integrate global and local knowledge into our curriculum to train aspiring and practicing professionals, managers, and leaders especially in national, provincial and local government; businesses and state owned enterprises, and universities. We draw our students from diverse demographic and geographical backgrounds. Graduates emerge as competent professionals with a strong commitment to public service values. Our research pioneers practical solutions to policy problems using rigorous, evidence-based, state-of-the-art policy analysis approaches. We proactively engage with policymakers, and public and private leaders and managers, and citizens in pursuit of the public interest, especially relating to Vietnam's transition from a planned to a market economy.</t>
  </si>
  <si>
    <t>The mission of OU's Master of Public Administration program is to equip students with knowledge and skills to adapt to changing public service environments and to work collaboratively to solve problems in the public and nonprofit sectors. We accomplish this mission through:
•	Offering a robust curriculum in a manner sensitive to the diverse perspectives present in Oklahoma,
•	Preparing our graduates to provide leadership and analytic skills within their communities,
•	Generating knowledge relevant to public service based on rigorous research,
•	Engaging our community in teaching, research and service activities.</t>
  </si>
  <si>
    <t>The mission of the University of Guam MPA program is to inspire authentic public servants through leadership that enlightens its learners to discover what it truly means to be of public service. This is fundamental to the institution's mission of Ina. Diskubre. Setbe. To enlighten. To discover. To serve. </t>
  </si>
  <si>
    <t xml:space="preserve">The MPA program prepares individuals for governmental agency, nonprofit, and open economy sector careers. The program develops leaders and practitioners to promote trust and public service values in the community. We educate by providing the key knowledge, skills and abilities our students require to serve in diverse public and in open economy ， especially in Customs and Border Administration settings. We work by conducting research and service activities supportive of these educational and instructional purposes which emphasize analytic thinking, problem solving and decision making and; We serve a diverse and ever-changing public, open economy environment as a source of consultation with knowledge of public policy &amp; public management issues to the community. Through these endeavors, we create value with the community, our community partners, students and University by bringing expertise to bear in real organizational settings. In carrying out each of these core activities, we seek to reflect and instill distinctive public service values of: accountability, respect for rules of law, professionalism, and transparency. </t>
  </si>
  <si>
    <t>This professional degree program provides graduate students with a high caliber educational experience that prepares its aspirants to be leaders, managers, and analysts in public affairs, public administration, and public policy careers at the territorial, regional, federal, and international levels. The curriculum offers valuable opportunities for individuals to embrace diversity and practice citizenship; enhance and improve essential leadership/managerial skills; research seminal concepts and theories of public administration, public affairs, and public policy; and explore contemporary techniques regarding the formulation, analysis, and implementation of policies, programs, and best practices in organization and society. This mission is accomplished by educating and training professional leaders that are citizenship-oriented, accountable, ethically conscious and whose focus is a sincere commitment to make a difference through public service.</t>
  </si>
  <si>
    <t xml:space="preserve">The University of Montana MPA program mission statement: To prepare pre-career and mid-career professionals for dynamic and impactful work in the public and nonprofit sectors by developing a core set of skills, scholarly knowledge, applied, and basic research. </t>
  </si>
  <si>
    <t>N=141</t>
  </si>
  <si>
    <t>N=153</t>
  </si>
  <si>
    <t>N=150</t>
  </si>
  <si>
    <t>Satisfied</t>
  </si>
  <si>
    <t>V Satisfied</t>
  </si>
  <si>
    <t>Unsat/ V unsat</t>
  </si>
  <si>
    <t xml:space="preserve">Unemployed not seeking </t>
  </si>
  <si>
    <t>Program 1</t>
  </si>
  <si>
    <t>Program 2</t>
  </si>
  <si>
    <t>Program 3</t>
  </si>
  <si>
    <t>Program 4</t>
  </si>
  <si>
    <t>Program 5</t>
  </si>
  <si>
    <t>Program 6</t>
  </si>
  <si>
    <t>Program 7</t>
  </si>
  <si>
    <t>Program 8</t>
  </si>
  <si>
    <t>Program 9</t>
  </si>
  <si>
    <t>Program 10</t>
  </si>
  <si>
    <t>Program 11</t>
  </si>
  <si>
    <t>Program 12</t>
  </si>
  <si>
    <t>Program 13</t>
  </si>
  <si>
    <t>Program 14</t>
  </si>
  <si>
    <t>Program 15</t>
  </si>
  <si>
    <t>Program 16</t>
  </si>
  <si>
    <t>Program 17</t>
  </si>
  <si>
    <t>Program 18</t>
  </si>
  <si>
    <t>Program 19</t>
  </si>
  <si>
    <t>Program 20</t>
  </si>
  <si>
    <t>Program 21</t>
  </si>
  <si>
    <t>Program 22</t>
  </si>
  <si>
    <t>Program 23</t>
  </si>
  <si>
    <t>Program 24</t>
  </si>
  <si>
    <t>Program 25</t>
  </si>
  <si>
    <t>Program 26</t>
  </si>
  <si>
    <t>Program 27</t>
  </si>
  <si>
    <t>Program 28</t>
  </si>
  <si>
    <t>Program 29</t>
  </si>
  <si>
    <t>Program 30</t>
  </si>
  <si>
    <t>Program 31</t>
  </si>
  <si>
    <t>Program 32</t>
  </si>
  <si>
    <t>Program 33</t>
  </si>
  <si>
    <t>Program 34</t>
  </si>
  <si>
    <t>Program 35</t>
  </si>
  <si>
    <t>Program 36</t>
  </si>
  <si>
    <t>Program 37</t>
  </si>
  <si>
    <t>Program 38</t>
  </si>
  <si>
    <t>Program 39</t>
  </si>
  <si>
    <t>Program 40</t>
  </si>
  <si>
    <t>Program 41</t>
  </si>
  <si>
    <t>Program 42</t>
  </si>
  <si>
    <t>Program 43</t>
  </si>
  <si>
    <t>Program 44</t>
  </si>
  <si>
    <t>Program 45</t>
  </si>
  <si>
    <t>Program 46</t>
  </si>
  <si>
    <t>Program 47</t>
  </si>
  <si>
    <t>Program 48</t>
  </si>
  <si>
    <t>Program 49</t>
  </si>
  <si>
    <t>Program 50</t>
  </si>
  <si>
    <t>Program 51</t>
  </si>
  <si>
    <t>Program 52</t>
  </si>
  <si>
    <t>Program 53</t>
  </si>
  <si>
    <t>Program 54</t>
  </si>
  <si>
    <t>Program 55</t>
  </si>
  <si>
    <t>Program 56</t>
  </si>
  <si>
    <t>Program 57</t>
  </si>
  <si>
    <t>Program 58</t>
  </si>
  <si>
    <t>Program 59</t>
  </si>
  <si>
    <t>Program 60</t>
  </si>
  <si>
    <t>Program 61</t>
  </si>
  <si>
    <t>Program 62</t>
  </si>
  <si>
    <t>Program 63</t>
  </si>
  <si>
    <t>Program 64</t>
  </si>
  <si>
    <t>Program 65</t>
  </si>
  <si>
    <t>Program 66</t>
  </si>
  <si>
    <t>Program 67</t>
  </si>
  <si>
    <t>Program 68</t>
  </si>
  <si>
    <t>Program 69</t>
  </si>
  <si>
    <t>Program 70</t>
  </si>
  <si>
    <t>Program 71</t>
  </si>
  <si>
    <t>Program 72</t>
  </si>
  <si>
    <t>Program 73</t>
  </si>
  <si>
    <t>Program 74</t>
  </si>
  <si>
    <t>Program 75</t>
  </si>
  <si>
    <t>Program 76</t>
  </si>
  <si>
    <t>Program 77</t>
  </si>
  <si>
    <t>Program 78</t>
  </si>
  <si>
    <t>Program 79</t>
  </si>
  <si>
    <t>Program 80</t>
  </si>
  <si>
    <t>Program 81</t>
  </si>
  <si>
    <t>Program 82</t>
  </si>
  <si>
    <t>Program 83</t>
  </si>
  <si>
    <t>Program 84</t>
  </si>
  <si>
    <t>Program 85</t>
  </si>
  <si>
    <t>Program 86</t>
  </si>
  <si>
    <t>Program 87</t>
  </si>
  <si>
    <t>Program 88</t>
  </si>
  <si>
    <t>Program 89</t>
  </si>
  <si>
    <t>Program 90</t>
  </si>
  <si>
    <t>Program 91</t>
  </si>
  <si>
    <t>Program 92</t>
  </si>
  <si>
    <t>Program 93</t>
  </si>
  <si>
    <t>Program 94</t>
  </si>
  <si>
    <t>Program 95</t>
  </si>
  <si>
    <t>Program 96</t>
  </si>
  <si>
    <t>Program 97</t>
  </si>
  <si>
    <t>Program 98</t>
  </si>
  <si>
    <t>Program 99</t>
  </si>
  <si>
    <t>Program 100</t>
  </si>
  <si>
    <t>Program 101</t>
  </si>
  <si>
    <t>Program 102</t>
  </si>
  <si>
    <t>Program 103</t>
  </si>
  <si>
    <t>Program 104</t>
  </si>
  <si>
    <t>Program 105</t>
  </si>
  <si>
    <t>Program 106</t>
  </si>
  <si>
    <t>Program 107</t>
  </si>
  <si>
    <t>Program 108</t>
  </si>
  <si>
    <t>Program 109</t>
  </si>
  <si>
    <t>Program 110</t>
  </si>
  <si>
    <t>Program 111</t>
  </si>
  <si>
    <t>Program 112</t>
  </si>
  <si>
    <t>Program 113</t>
  </si>
  <si>
    <t>Program 114</t>
  </si>
  <si>
    <t>Program 115</t>
  </si>
  <si>
    <t>Program 116</t>
  </si>
  <si>
    <t>Program 117</t>
  </si>
  <si>
    <t>Program 118</t>
  </si>
  <si>
    <t>Program 119</t>
  </si>
  <si>
    <t>Program 120</t>
  </si>
  <si>
    <t>Program 121</t>
  </si>
  <si>
    <t>Program 122</t>
  </si>
  <si>
    <t>Program 123</t>
  </si>
  <si>
    <t>Program 124</t>
  </si>
  <si>
    <t>Program 125</t>
  </si>
  <si>
    <t>Program 126</t>
  </si>
  <si>
    <t>Program 127</t>
  </si>
  <si>
    <t>Program 128</t>
  </si>
  <si>
    <t>Program 129</t>
  </si>
  <si>
    <t>Program 130</t>
  </si>
  <si>
    <t>Program 131</t>
  </si>
  <si>
    <t>Program 132</t>
  </si>
  <si>
    <t>Program 133</t>
  </si>
  <si>
    <t>Program 134</t>
  </si>
  <si>
    <t>Program 135</t>
  </si>
  <si>
    <t>Program 136</t>
  </si>
  <si>
    <t>Program 137</t>
  </si>
  <si>
    <t>Program 138</t>
  </si>
  <si>
    <t>Program 139</t>
  </si>
  <si>
    <t>Program 140</t>
  </si>
  <si>
    <t>Program 141</t>
  </si>
  <si>
    <t>Program 142</t>
  </si>
  <si>
    <t>Program 143</t>
  </si>
  <si>
    <t>Program 144</t>
  </si>
  <si>
    <t>Program 145</t>
  </si>
  <si>
    <t>Program 146</t>
  </si>
  <si>
    <t>Program 147</t>
  </si>
  <si>
    <t>Program 148</t>
  </si>
  <si>
    <t>Program 149</t>
  </si>
  <si>
    <t>Program 150</t>
  </si>
  <si>
    <t>Program 151</t>
  </si>
  <si>
    <t>Program 152</t>
  </si>
  <si>
    <t>Program 153</t>
  </si>
  <si>
    <t>Program 154</t>
  </si>
  <si>
    <t>Program 155</t>
  </si>
  <si>
    <t>Program 156</t>
  </si>
  <si>
    <t>Program 157</t>
  </si>
  <si>
    <t>Program 158</t>
  </si>
  <si>
    <t>Program 159</t>
  </si>
  <si>
    <t>Program 160</t>
  </si>
  <si>
    <t>Program 161</t>
  </si>
  <si>
    <t>Program 162</t>
  </si>
  <si>
    <t>Program 163</t>
  </si>
  <si>
    <t>Program 164</t>
  </si>
  <si>
    <t>Program 165</t>
  </si>
  <si>
    <t>Program 166</t>
  </si>
  <si>
    <t>Program 167</t>
  </si>
  <si>
    <t>Program 168</t>
  </si>
  <si>
    <t>Program 169</t>
  </si>
  <si>
    <t>Program 170</t>
  </si>
  <si>
    <t>Program 171</t>
  </si>
  <si>
    <t>Program 172</t>
  </si>
  <si>
    <t>Program 173</t>
  </si>
  <si>
    <t>Program 174</t>
  </si>
  <si>
    <t>Program 175</t>
  </si>
  <si>
    <t>Program 176</t>
  </si>
  <si>
    <t>Program 177</t>
  </si>
  <si>
    <t>Program 178</t>
  </si>
  <si>
    <t>Program 179</t>
  </si>
  <si>
    <t>Program 180</t>
  </si>
  <si>
    <t>Program 181</t>
  </si>
  <si>
    <t>Program 182</t>
  </si>
  <si>
    <t>Program 183</t>
  </si>
  <si>
    <t>Program 184</t>
  </si>
  <si>
    <t>Program 185</t>
  </si>
  <si>
    <t>Program 186</t>
  </si>
  <si>
    <t>Program 187</t>
  </si>
  <si>
    <t>Program 188</t>
  </si>
  <si>
    <t>Program 189</t>
  </si>
  <si>
    <t>Program 190</t>
  </si>
  <si>
    <t>Program 191</t>
  </si>
  <si>
    <t>Program 192</t>
  </si>
  <si>
    <t>Program 193</t>
  </si>
  <si>
    <t>Program 194</t>
  </si>
  <si>
    <t>Program 195</t>
  </si>
  <si>
    <t>Program 196</t>
  </si>
  <si>
    <t>Program 197</t>
  </si>
  <si>
    <t>Program 198</t>
  </si>
  <si>
    <t>Program 199</t>
  </si>
  <si>
    <t>Program 200</t>
  </si>
  <si>
    <t>Program 201</t>
  </si>
  <si>
    <t>Program 202</t>
  </si>
  <si>
    <t>Program 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</si>
</sst>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b/>
      <sz val="11"/>
      <color rgb="FF000000"/>
      <name val="Calibri"/>
      <family val="2"/>
    </font>
    <font>
      <sz val="8"/>
      <name val="Calibri"/>
      <family val="2"/>
      <scheme val="minor"/>
    </font>
    <font>
      <sz val="11"/>
      <name val="Calibri"/>
      <family val="2"/>
      <scheme val="minor"/>
    </font>
    <font>
      <sz val="11"/>
      <color rgb="FF000000"/>
      <name val="Calibri"/>
      <family val="2"/>
    </font>
    <font>
      <b/>
      <sz val="11"/>
      <color rgb="FF000000"/>
      <name val="Calibri"/>
      <family val="2"/>
    </font>
    <font>
      <b/>
      <sz val="11"/>
      <name val="Calibri"/>
      <family val="2"/>
    </font>
    <font>
      <sz val="11"/>
      <name val="Calibri"/>
      <family val="2"/>
    </font>
  </fonts>
  <fills count="23">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D1B2E8"/>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E598"/>
        <bgColor rgb="FFFFE598"/>
      </patternFill>
    </fill>
    <fill>
      <patternFill patternType="solid">
        <fgColor rgb="FFB4C6E7"/>
        <bgColor rgb="FFB4C6E7"/>
      </patternFill>
    </fill>
    <fill>
      <patternFill patternType="solid">
        <fgColor rgb="FFAEABAB"/>
        <bgColor rgb="FFAEABAB"/>
      </patternFill>
    </fill>
    <fill>
      <patternFill patternType="solid">
        <fgColor rgb="FFFBE4D5"/>
        <bgColor rgb="FFFBE4D5"/>
      </patternFill>
    </fill>
    <fill>
      <patternFill patternType="solid">
        <fgColor theme="8" tint="0.59999389629810485"/>
        <bgColor rgb="FFFFFF00"/>
      </patternFill>
    </fill>
    <fill>
      <patternFill patternType="solid">
        <fgColor theme="8" tint="0.59999389629810485"/>
        <bgColor indexed="64"/>
      </patternFill>
    </fill>
    <fill>
      <patternFill patternType="solid">
        <fgColor theme="9" tint="0.59999389629810485"/>
        <bgColor rgb="FFFFFF00"/>
      </patternFill>
    </fill>
    <fill>
      <patternFill patternType="solid">
        <fgColor theme="8"/>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81">
    <xf numFmtId="0" fontId="0" fillId="0" borderId="0" xfId="0"/>
    <xf numFmtId="0" fontId="3" fillId="0" borderId="0" xfId="0" applyFont="1"/>
    <xf numFmtId="1" fontId="0" fillId="0" borderId="0" xfId="0" applyNumberFormat="1"/>
    <xf numFmtId="0" fontId="0" fillId="2" borderId="0" xfId="0" applyFill="1"/>
    <xf numFmtId="1" fontId="0" fillId="2" borderId="0" xfId="0" applyNumberFormat="1" applyFill="1"/>
    <xf numFmtId="0" fontId="4" fillId="0" borderId="0" xfId="0" applyFont="1"/>
    <xf numFmtId="0" fontId="2" fillId="0" borderId="0" xfId="0" applyFont="1"/>
    <xf numFmtId="0" fontId="0" fillId="3" borderId="0" xfId="0" applyFill="1"/>
    <xf numFmtId="0" fontId="0" fillId="4" borderId="0" xfId="0" applyFill="1"/>
    <xf numFmtId="0" fontId="0" fillId="5" borderId="0" xfId="0" applyFill="1"/>
    <xf numFmtId="1" fontId="0" fillId="7" borderId="0" xfId="0" applyNumberFormat="1" applyFill="1"/>
    <xf numFmtId="0" fontId="3" fillId="2" borderId="0" xfId="0" applyFont="1" applyFill="1"/>
    <xf numFmtId="0" fontId="0" fillId="0" borderId="0" xfId="0" applyFill="1"/>
    <xf numFmtId="0" fontId="0" fillId="7" borderId="0" xfId="0" applyFill="1"/>
    <xf numFmtId="0" fontId="0" fillId="8" borderId="0" xfId="0" applyFill="1"/>
    <xf numFmtId="1" fontId="0" fillId="3" borderId="0" xfId="0" applyNumberFormat="1" applyFill="1"/>
    <xf numFmtId="1" fontId="0" fillId="0" borderId="0" xfId="0" applyNumberFormat="1" applyFill="1"/>
    <xf numFmtId="9" fontId="0" fillId="0" borderId="0" xfId="0" applyNumberFormat="1"/>
    <xf numFmtId="0" fontId="4" fillId="2" borderId="0" xfId="0" applyFont="1" applyFill="1"/>
    <xf numFmtId="9" fontId="0" fillId="0" borderId="0" xfId="1" applyFont="1"/>
    <xf numFmtId="9" fontId="0" fillId="4" borderId="0" xfId="1" applyFont="1" applyFill="1"/>
    <xf numFmtId="0" fontId="4" fillId="9" borderId="0" xfId="0" applyFont="1" applyFill="1"/>
    <xf numFmtId="0" fontId="0" fillId="9" borderId="0" xfId="0" applyFill="1"/>
    <xf numFmtId="0" fontId="3" fillId="9" borderId="0" xfId="0" applyFont="1" applyFill="1"/>
    <xf numFmtId="9" fontId="0" fillId="0" borderId="0" xfId="1" applyFont="1" applyFill="1"/>
    <xf numFmtId="0" fontId="0" fillId="0" borderId="0" xfId="0" applyNumberFormat="1"/>
    <xf numFmtId="0" fontId="0" fillId="10" borderId="0" xfId="0" applyFill="1"/>
    <xf numFmtId="1" fontId="0" fillId="10" borderId="0" xfId="0" applyNumberFormat="1" applyFill="1"/>
    <xf numFmtId="0" fontId="6" fillId="0" borderId="0" xfId="0" applyFont="1" applyFill="1"/>
    <xf numFmtId="1" fontId="0" fillId="9" borderId="0" xfId="0" applyNumberFormat="1" applyFill="1"/>
    <xf numFmtId="9" fontId="0" fillId="9" borderId="0" xfId="1" applyFont="1" applyFill="1"/>
    <xf numFmtId="0" fontId="3" fillId="0" borderId="0" xfId="0" applyFont="1" applyFill="1"/>
    <xf numFmtId="0" fontId="0" fillId="0" borderId="0" xfId="0" applyNumberFormat="1" applyFill="1"/>
    <xf numFmtId="9" fontId="0" fillId="9" borderId="0" xfId="0" applyNumberFormat="1" applyFill="1"/>
    <xf numFmtId="9" fontId="0" fillId="0" borderId="0" xfId="0" applyNumberFormat="1" applyFill="1"/>
    <xf numFmtId="9" fontId="0" fillId="10" borderId="0" xfId="0" applyNumberFormat="1" applyFill="1"/>
    <xf numFmtId="9" fontId="0" fillId="11" borderId="0" xfId="0" applyNumberFormat="1" applyFill="1"/>
    <xf numFmtId="0" fontId="0" fillId="11" borderId="0" xfId="0" applyFill="1"/>
    <xf numFmtId="0" fontId="0" fillId="12" borderId="0" xfId="0" applyFill="1"/>
    <xf numFmtId="0" fontId="3" fillId="10" borderId="0" xfId="0" applyFont="1" applyFill="1"/>
    <xf numFmtId="9" fontId="0" fillId="10" borderId="0" xfId="1" applyFont="1" applyFill="1"/>
    <xf numFmtId="9" fontId="0" fillId="7" borderId="0" xfId="1" applyFont="1" applyFill="1"/>
    <xf numFmtId="0" fontId="6" fillId="13" borderId="0" xfId="0" applyFont="1" applyFill="1"/>
    <xf numFmtId="0" fontId="8" fillId="0" borderId="0" xfId="0" applyFont="1"/>
    <xf numFmtId="0" fontId="8" fillId="7" borderId="0" xfId="0" applyFont="1" applyFill="1"/>
    <xf numFmtId="0" fontId="8" fillId="14" borderId="0" xfId="0" applyFont="1" applyFill="1"/>
    <xf numFmtId="0" fontId="0" fillId="14" borderId="0" xfId="0" applyFill="1"/>
    <xf numFmtId="2" fontId="0" fillId="0" borderId="0" xfId="0" applyNumberFormat="1"/>
    <xf numFmtId="2" fontId="0" fillId="2" borderId="0" xfId="0" applyNumberFormat="1" applyFill="1"/>
    <xf numFmtId="9" fontId="2" fillId="0" borderId="0" xfId="0" applyNumberFormat="1" applyFont="1"/>
    <xf numFmtId="2" fontId="0" fillId="4" borderId="0" xfId="1" applyNumberFormat="1" applyFont="1" applyFill="1"/>
    <xf numFmtId="9" fontId="0" fillId="8" borderId="0" xfId="1" applyFont="1" applyFill="1"/>
    <xf numFmtId="2" fontId="0" fillId="6" borderId="0" xfId="1" applyNumberFormat="1" applyFont="1" applyFill="1"/>
    <xf numFmtId="9" fontId="0" fillId="2" borderId="0" xfId="0" applyNumberFormat="1" applyFill="1"/>
    <xf numFmtId="9" fontId="0" fillId="3" borderId="0" xfId="1" applyFont="1" applyFill="1"/>
    <xf numFmtId="2" fontId="0" fillId="0" borderId="0" xfId="1" applyNumberFormat="1" applyFont="1"/>
    <xf numFmtId="0" fontId="7" fillId="0" borderId="0" xfId="0" applyFont="1"/>
    <xf numFmtId="9" fontId="7" fillId="2" borderId="0" xfId="0" applyNumberFormat="1" applyFont="1" applyFill="1"/>
    <xf numFmtId="2" fontId="0" fillId="9" borderId="0" xfId="1" applyNumberFormat="1" applyFont="1" applyFill="1"/>
    <xf numFmtId="0" fontId="0" fillId="0" borderId="0" xfId="0" applyAlignment="1">
      <alignment wrapText="1"/>
    </xf>
    <xf numFmtId="1" fontId="0" fillId="15" borderId="0" xfId="0" applyNumberFormat="1" applyFill="1"/>
    <xf numFmtId="10" fontId="0" fillId="15" borderId="0" xfId="1" applyNumberFormat="1" applyFont="1" applyFill="1"/>
    <xf numFmtId="0" fontId="0" fillId="15" borderId="0" xfId="0" applyFill="1"/>
    <xf numFmtId="0" fontId="0" fillId="16" borderId="0" xfId="0" applyFill="1"/>
    <xf numFmtId="0" fontId="0" fillId="17" borderId="0" xfId="0" applyFill="1"/>
    <xf numFmtId="0" fontId="9" fillId="0" borderId="0" xfId="0" applyFont="1"/>
    <xf numFmtId="1" fontId="10" fillId="0" borderId="0" xfId="0" applyNumberFormat="1" applyFont="1"/>
    <xf numFmtId="0" fontId="10" fillId="0" borderId="0" xfId="0" applyFont="1"/>
    <xf numFmtId="1" fontId="0" fillId="18" borderId="0" xfId="0" applyNumberFormat="1" applyFill="1"/>
    <xf numFmtId="164" fontId="0" fillId="0" borderId="0" xfId="0" applyNumberFormat="1"/>
    <xf numFmtId="1" fontId="0" fillId="8" borderId="0" xfId="0" applyNumberFormat="1" applyFill="1"/>
    <xf numFmtId="9" fontId="0" fillId="19" borderId="0" xfId="0" applyNumberFormat="1" applyFill="1"/>
    <xf numFmtId="0" fontId="0" fillId="20" borderId="0" xfId="0" applyFill="1"/>
    <xf numFmtId="9" fontId="0" fillId="3" borderId="0" xfId="0" applyNumberFormat="1" applyFill="1"/>
    <xf numFmtId="164" fontId="0" fillId="21" borderId="0" xfId="0" applyNumberFormat="1" applyFill="1"/>
    <xf numFmtId="0" fontId="0" fillId="22" borderId="0" xfId="0" applyFill="1"/>
    <xf numFmtId="9" fontId="0" fillId="22" borderId="0" xfId="0" applyNumberFormat="1" applyFill="1"/>
    <xf numFmtId="9" fontId="0" fillId="7" borderId="0" xfId="0" applyNumberFormat="1" applyFill="1"/>
    <xf numFmtId="1" fontId="0" fillId="0" borderId="0" xfId="0" applyNumberFormat="1" applyAlignment="1">
      <alignment wrapText="1"/>
    </xf>
    <xf numFmtId="164" fontId="0" fillId="7" borderId="0" xfId="0" applyNumberFormat="1" applyFill="1"/>
    <xf numFmtId="9" fontId="0" fillId="5" borderId="0" xfId="1" applyFont="1" applyFill="1"/>
  </cellXfs>
  <cellStyles count="2">
    <cellStyle name="Normal" xfId="0" builtinId="0"/>
    <cellStyle name="Percent" xfId="1" builtinId="5"/>
  </cellStyles>
  <dxfs count="0"/>
  <tableStyles count="0" defaultTableStyle="TableStyleMedium2" defaultPivotStyle="PivotStyleLight16"/>
  <colors>
    <mruColors>
      <color rgb="FFD1B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F4349-3D34-4E04-A55B-DFE1D4B47F01}">
  <dimension ref="A1:K226"/>
  <sheetViews>
    <sheetView workbookViewId="0">
      <pane ySplit="1" topLeftCell="A2" activePane="bottomLeft" state="frozen"/>
      <selection pane="bottomLeft" activeCell="E49" sqref="E49"/>
    </sheetView>
  </sheetViews>
  <sheetFormatPr defaultRowHeight="15" x14ac:dyDescent="0.25"/>
  <cols>
    <col min="1" max="1" width="34.7109375" customWidth="1"/>
    <col min="2" max="2" width="35.140625" customWidth="1"/>
  </cols>
  <sheetData>
    <row r="1" spans="1:3" x14ac:dyDescent="0.25">
      <c r="A1" s="1" t="s">
        <v>0</v>
      </c>
      <c r="B1" s="1" t="s">
        <v>1</v>
      </c>
      <c r="C1" s="1" t="s">
        <v>430</v>
      </c>
    </row>
    <row r="2" spans="1:3" x14ac:dyDescent="0.25">
      <c r="A2" t="s">
        <v>37</v>
      </c>
      <c r="B2" s="2" t="s">
        <v>19</v>
      </c>
      <c r="C2" t="s">
        <v>684</v>
      </c>
    </row>
    <row r="3" spans="1:3" x14ac:dyDescent="0.25">
      <c r="A3" t="s">
        <v>79</v>
      </c>
      <c r="B3" s="2" t="s">
        <v>19</v>
      </c>
      <c r="C3" t="s">
        <v>431</v>
      </c>
    </row>
    <row r="4" spans="1:3" x14ac:dyDescent="0.25">
      <c r="A4" t="s">
        <v>79</v>
      </c>
      <c r="B4" s="2" t="s">
        <v>30</v>
      </c>
      <c r="C4" t="s">
        <v>432</v>
      </c>
    </row>
    <row r="5" spans="1:3" x14ac:dyDescent="0.25">
      <c r="A5" t="s">
        <v>79</v>
      </c>
      <c r="B5" s="2" t="s">
        <v>80</v>
      </c>
      <c r="C5" t="s">
        <v>433</v>
      </c>
    </row>
    <row r="6" spans="1:3" x14ac:dyDescent="0.25">
      <c r="A6" t="s">
        <v>129</v>
      </c>
      <c r="B6" s="2" t="s">
        <v>19</v>
      </c>
      <c r="C6" t="s">
        <v>434</v>
      </c>
    </row>
    <row r="7" spans="1:3" x14ac:dyDescent="0.25">
      <c r="A7" t="s">
        <v>58</v>
      </c>
      <c r="B7" s="2" t="s">
        <v>19</v>
      </c>
      <c r="C7" t="s">
        <v>435</v>
      </c>
    </row>
    <row r="8" spans="1:3" x14ac:dyDescent="0.25">
      <c r="A8" t="s">
        <v>56</v>
      </c>
      <c r="B8" s="2" t="s">
        <v>19</v>
      </c>
      <c r="C8" t="s">
        <v>685</v>
      </c>
    </row>
    <row r="9" spans="1:3" x14ac:dyDescent="0.25">
      <c r="A9" t="s">
        <v>33</v>
      </c>
      <c r="B9" s="2" t="s">
        <v>19</v>
      </c>
      <c r="C9" t="s">
        <v>436</v>
      </c>
    </row>
    <row r="10" spans="1:3" x14ac:dyDescent="0.25">
      <c r="A10" t="s">
        <v>54</v>
      </c>
      <c r="B10" s="2" t="s">
        <v>19</v>
      </c>
      <c r="C10" t="s">
        <v>437</v>
      </c>
    </row>
    <row r="11" spans="1:3" x14ac:dyDescent="0.25">
      <c r="A11" t="s">
        <v>88</v>
      </c>
      <c r="B11" s="2" t="s">
        <v>19</v>
      </c>
      <c r="C11" t="s">
        <v>438</v>
      </c>
    </row>
    <row r="12" spans="1:3" x14ac:dyDescent="0.25">
      <c r="A12" t="s">
        <v>139</v>
      </c>
      <c r="B12" s="2" t="s">
        <v>19</v>
      </c>
      <c r="C12" t="s">
        <v>439</v>
      </c>
    </row>
    <row r="13" spans="1:3" x14ac:dyDescent="0.25">
      <c r="A13" t="s">
        <v>140</v>
      </c>
      <c r="B13" s="2" t="s">
        <v>19</v>
      </c>
      <c r="C13" t="s">
        <v>440</v>
      </c>
    </row>
    <row r="14" spans="1:3" x14ac:dyDescent="0.25">
      <c r="A14" t="s">
        <v>96</v>
      </c>
      <c r="B14" s="2" t="s">
        <v>19</v>
      </c>
      <c r="C14" t="s">
        <v>441</v>
      </c>
    </row>
    <row r="15" spans="1:3" x14ac:dyDescent="0.25">
      <c r="A15" t="s">
        <v>261</v>
      </c>
      <c r="B15" s="2" t="s">
        <v>19</v>
      </c>
      <c r="C15" t="s">
        <v>686</v>
      </c>
    </row>
    <row r="16" spans="1:3" x14ac:dyDescent="0.25">
      <c r="A16" t="s">
        <v>46</v>
      </c>
      <c r="B16" s="2" t="s">
        <v>19</v>
      </c>
      <c r="C16" t="s">
        <v>687</v>
      </c>
    </row>
    <row r="17" spans="1:11" x14ac:dyDescent="0.25">
      <c r="A17" t="s">
        <v>113</v>
      </c>
      <c r="B17" s="2" t="s">
        <v>19</v>
      </c>
      <c r="C17" t="s">
        <v>688</v>
      </c>
    </row>
    <row r="18" spans="1:11" x14ac:dyDescent="0.25">
      <c r="A18" t="s">
        <v>18</v>
      </c>
      <c r="B18" s="2" t="s">
        <v>19</v>
      </c>
      <c r="C18" t="s">
        <v>689</v>
      </c>
    </row>
    <row r="19" spans="1:11" x14ac:dyDescent="0.25">
      <c r="A19" t="s">
        <v>69</v>
      </c>
      <c r="B19" s="2" t="s">
        <v>19</v>
      </c>
      <c r="C19" t="s">
        <v>442</v>
      </c>
    </row>
    <row r="20" spans="1:11" x14ac:dyDescent="0.25">
      <c r="A20" t="s">
        <v>59</v>
      </c>
      <c r="B20" s="2" t="s">
        <v>19</v>
      </c>
      <c r="C20" t="s">
        <v>443</v>
      </c>
    </row>
    <row r="21" spans="1:11" x14ac:dyDescent="0.25">
      <c r="A21" t="s">
        <v>60</v>
      </c>
      <c r="B21" s="2" t="s">
        <v>19</v>
      </c>
      <c r="C21" t="s">
        <v>444</v>
      </c>
    </row>
    <row r="22" spans="1:11" x14ac:dyDescent="0.25">
      <c r="A22" t="s">
        <v>61</v>
      </c>
      <c r="B22" s="2" t="s">
        <v>19</v>
      </c>
      <c r="C22" t="s">
        <v>445</v>
      </c>
    </row>
    <row r="23" spans="1:11" x14ac:dyDescent="0.25">
      <c r="A23" t="s">
        <v>62</v>
      </c>
      <c r="B23" s="2" t="s">
        <v>19</v>
      </c>
      <c r="C23" t="s">
        <v>690</v>
      </c>
    </row>
    <row r="24" spans="1:11" x14ac:dyDescent="0.25">
      <c r="A24" t="s">
        <v>63</v>
      </c>
      <c r="B24" s="2" t="s">
        <v>19</v>
      </c>
      <c r="C24" t="s">
        <v>446</v>
      </c>
    </row>
    <row r="25" spans="1:11" x14ac:dyDescent="0.25">
      <c r="A25" t="s">
        <v>64</v>
      </c>
      <c r="B25" s="2" t="s">
        <v>19</v>
      </c>
      <c r="C25" t="s">
        <v>447</v>
      </c>
    </row>
    <row r="26" spans="1:11" s="12" customFormat="1" x14ac:dyDescent="0.25">
      <c r="A26" t="s">
        <v>65</v>
      </c>
      <c r="B26" s="2" t="s">
        <v>66</v>
      </c>
      <c r="C26" t="s">
        <v>448</v>
      </c>
      <c r="D26"/>
      <c r="E26"/>
      <c r="F26"/>
      <c r="G26"/>
      <c r="H26"/>
      <c r="I26"/>
      <c r="J26"/>
      <c r="K26"/>
    </row>
    <row r="27" spans="1:11" x14ac:dyDescent="0.25">
      <c r="A27" t="s">
        <v>67</v>
      </c>
      <c r="B27" s="2" t="s">
        <v>19</v>
      </c>
      <c r="C27" t="s">
        <v>449</v>
      </c>
    </row>
    <row r="28" spans="1:11" x14ac:dyDescent="0.25">
      <c r="A28" t="s">
        <v>68</v>
      </c>
      <c r="B28" s="2" t="s">
        <v>19</v>
      </c>
      <c r="C28" t="s">
        <v>450</v>
      </c>
    </row>
    <row r="29" spans="1:11" x14ac:dyDescent="0.25">
      <c r="A29" t="s">
        <v>160</v>
      </c>
      <c r="B29" s="2" t="s">
        <v>162</v>
      </c>
      <c r="C29" t="s">
        <v>691</v>
      </c>
    </row>
    <row r="30" spans="1:11" x14ac:dyDescent="0.25">
      <c r="A30" t="s">
        <v>160</v>
      </c>
      <c r="B30" s="2" t="s">
        <v>161</v>
      </c>
      <c r="C30" t="s">
        <v>692</v>
      </c>
    </row>
    <row r="31" spans="1:11" x14ac:dyDescent="0.25">
      <c r="A31" t="s">
        <v>119</v>
      </c>
      <c r="B31" s="2" t="s">
        <v>19</v>
      </c>
      <c r="C31" t="s">
        <v>693</v>
      </c>
    </row>
    <row r="32" spans="1:11" x14ac:dyDescent="0.25">
      <c r="A32" t="s">
        <v>89</v>
      </c>
      <c r="B32" s="2" t="s">
        <v>19</v>
      </c>
      <c r="C32" t="s">
        <v>694</v>
      </c>
    </row>
    <row r="33" spans="1:3" x14ac:dyDescent="0.25">
      <c r="A33" t="s">
        <v>149</v>
      </c>
      <c r="B33" s="2" t="s">
        <v>19</v>
      </c>
      <c r="C33" t="s">
        <v>695</v>
      </c>
    </row>
    <row r="34" spans="1:3" x14ac:dyDescent="0.25">
      <c r="A34" t="s">
        <v>170</v>
      </c>
      <c r="B34" s="2" t="s">
        <v>19</v>
      </c>
      <c r="C34" t="s">
        <v>696</v>
      </c>
    </row>
    <row r="35" spans="1:3" x14ac:dyDescent="0.25">
      <c r="A35" t="s">
        <v>189</v>
      </c>
      <c r="B35" s="2" t="s">
        <v>19</v>
      </c>
      <c r="C35" t="s">
        <v>697</v>
      </c>
    </row>
    <row r="36" spans="1:3" x14ac:dyDescent="0.25">
      <c r="A36" t="s">
        <v>189</v>
      </c>
      <c r="B36" s="2" t="s">
        <v>190</v>
      </c>
      <c r="C36" t="s">
        <v>698</v>
      </c>
    </row>
    <row r="37" spans="1:3" x14ac:dyDescent="0.25">
      <c r="A37" t="s">
        <v>29</v>
      </c>
      <c r="B37" s="2" t="s">
        <v>31</v>
      </c>
      <c r="C37" t="s">
        <v>699</v>
      </c>
    </row>
    <row r="38" spans="1:3" x14ac:dyDescent="0.25">
      <c r="A38" t="s">
        <v>29</v>
      </c>
      <c r="B38" s="2" t="s">
        <v>30</v>
      </c>
      <c r="C38" t="s">
        <v>700</v>
      </c>
    </row>
    <row r="39" spans="1:3" x14ac:dyDescent="0.25">
      <c r="A39" t="s">
        <v>29</v>
      </c>
      <c r="B39" s="2" t="s">
        <v>19</v>
      </c>
      <c r="C39" t="s">
        <v>701</v>
      </c>
    </row>
    <row r="40" spans="1:3" x14ac:dyDescent="0.25">
      <c r="A40" t="s">
        <v>29</v>
      </c>
      <c r="B40" s="2" t="s">
        <v>274</v>
      </c>
      <c r="C40" t="s">
        <v>702</v>
      </c>
    </row>
    <row r="41" spans="1:3" x14ac:dyDescent="0.25">
      <c r="A41" t="s">
        <v>130</v>
      </c>
      <c r="B41" s="2" t="s">
        <v>19</v>
      </c>
      <c r="C41" t="s">
        <v>703</v>
      </c>
    </row>
    <row r="42" spans="1:3" x14ac:dyDescent="0.25">
      <c r="A42" t="s">
        <v>21</v>
      </c>
      <c r="B42" s="2" t="s">
        <v>19</v>
      </c>
      <c r="C42" t="s">
        <v>704</v>
      </c>
    </row>
    <row r="43" spans="1:3" x14ac:dyDescent="0.25">
      <c r="A43" t="s">
        <v>705</v>
      </c>
      <c r="B43" s="2" t="s">
        <v>19</v>
      </c>
      <c r="C43" t="s">
        <v>706</v>
      </c>
    </row>
    <row r="44" spans="1:3" x14ac:dyDescent="0.25">
      <c r="A44" t="s">
        <v>196</v>
      </c>
      <c r="B44" s="2" t="s">
        <v>19</v>
      </c>
      <c r="C44" t="s">
        <v>451</v>
      </c>
    </row>
    <row r="45" spans="1:3" x14ac:dyDescent="0.25">
      <c r="A45" t="s">
        <v>82</v>
      </c>
      <c r="B45" s="2" t="s">
        <v>19</v>
      </c>
      <c r="C45" t="s">
        <v>452</v>
      </c>
    </row>
    <row r="46" spans="1:3" x14ac:dyDescent="0.25">
      <c r="A46" t="s">
        <v>83</v>
      </c>
      <c r="B46" s="2" t="s">
        <v>19</v>
      </c>
      <c r="C46" t="s">
        <v>453</v>
      </c>
    </row>
    <row r="47" spans="1:3" x14ac:dyDescent="0.25">
      <c r="A47" t="s">
        <v>84</v>
      </c>
      <c r="B47" s="2" t="s">
        <v>19</v>
      </c>
      <c r="C47" t="s">
        <v>454</v>
      </c>
    </row>
    <row r="48" spans="1:3" x14ac:dyDescent="0.25">
      <c r="A48" t="s">
        <v>85</v>
      </c>
      <c r="B48" s="2" t="s">
        <v>19</v>
      </c>
      <c r="C48" t="s">
        <v>707</v>
      </c>
    </row>
    <row r="49" spans="1:3" x14ac:dyDescent="0.25">
      <c r="A49" t="s">
        <v>251</v>
      </c>
      <c r="B49" s="2" t="s">
        <v>19</v>
      </c>
      <c r="C49" t="s">
        <v>455</v>
      </c>
    </row>
    <row r="50" spans="1:3" x14ac:dyDescent="0.25">
      <c r="A50" t="s">
        <v>182</v>
      </c>
      <c r="B50" s="2" t="s">
        <v>19</v>
      </c>
      <c r="C50" t="s">
        <v>456</v>
      </c>
    </row>
    <row r="51" spans="1:3" x14ac:dyDescent="0.25">
      <c r="A51" t="s">
        <v>91</v>
      </c>
      <c r="B51" s="2" t="s">
        <v>19</v>
      </c>
      <c r="C51" t="s">
        <v>457</v>
      </c>
    </row>
    <row r="52" spans="1:3" x14ac:dyDescent="0.25">
      <c r="A52" t="s">
        <v>38</v>
      </c>
      <c r="B52" s="2" t="s">
        <v>19</v>
      </c>
      <c r="C52" t="s">
        <v>458</v>
      </c>
    </row>
    <row r="53" spans="1:3" x14ac:dyDescent="0.25">
      <c r="A53" t="s">
        <v>92</v>
      </c>
      <c r="B53" s="2" t="s">
        <v>19</v>
      </c>
      <c r="C53" t="s">
        <v>459</v>
      </c>
    </row>
    <row r="54" spans="1:3" x14ac:dyDescent="0.25">
      <c r="A54" t="s">
        <v>97</v>
      </c>
      <c r="B54" s="2" t="s">
        <v>19</v>
      </c>
      <c r="C54" t="s">
        <v>460</v>
      </c>
    </row>
    <row r="55" spans="1:3" x14ac:dyDescent="0.25">
      <c r="A55" t="s">
        <v>40</v>
      </c>
      <c r="B55" s="2" t="s">
        <v>19</v>
      </c>
      <c r="C55" t="s">
        <v>461</v>
      </c>
    </row>
    <row r="56" spans="1:3" x14ac:dyDescent="0.25">
      <c r="A56" t="s">
        <v>120</v>
      </c>
      <c r="B56" s="2" t="s">
        <v>19</v>
      </c>
      <c r="C56" t="s">
        <v>462</v>
      </c>
    </row>
    <row r="57" spans="1:3" x14ac:dyDescent="0.25">
      <c r="A57" t="s">
        <v>102</v>
      </c>
      <c r="B57" s="2" t="s">
        <v>49</v>
      </c>
      <c r="C57" t="s">
        <v>463</v>
      </c>
    </row>
    <row r="58" spans="1:3" x14ac:dyDescent="0.25">
      <c r="A58" t="s">
        <v>103</v>
      </c>
      <c r="B58" s="2" t="s">
        <v>49</v>
      </c>
      <c r="C58" t="s">
        <v>464</v>
      </c>
    </row>
    <row r="59" spans="1:3" x14ac:dyDescent="0.25">
      <c r="A59" t="s">
        <v>105</v>
      </c>
      <c r="B59" s="2" t="s">
        <v>49</v>
      </c>
      <c r="C59" t="s">
        <v>708</v>
      </c>
    </row>
    <row r="60" spans="1:3" x14ac:dyDescent="0.25">
      <c r="A60" t="s">
        <v>104</v>
      </c>
      <c r="B60" s="2" t="s">
        <v>49</v>
      </c>
      <c r="C60" t="s">
        <v>465</v>
      </c>
    </row>
    <row r="61" spans="1:3" x14ac:dyDescent="0.25">
      <c r="A61" t="s">
        <v>205</v>
      </c>
      <c r="B61" s="2" t="s">
        <v>162</v>
      </c>
      <c r="C61" t="s">
        <v>466</v>
      </c>
    </row>
    <row r="62" spans="1:3" x14ac:dyDescent="0.25">
      <c r="A62" t="s">
        <v>23</v>
      </c>
      <c r="B62" s="2" t="s">
        <v>24</v>
      </c>
      <c r="C62" t="s">
        <v>467</v>
      </c>
    </row>
    <row r="63" spans="1:3" x14ac:dyDescent="0.25">
      <c r="A63" t="s">
        <v>198</v>
      </c>
      <c r="B63" s="2" t="s">
        <v>19</v>
      </c>
      <c r="C63" t="s">
        <v>709</v>
      </c>
    </row>
    <row r="64" spans="1:3" x14ac:dyDescent="0.25">
      <c r="A64" t="s">
        <v>199</v>
      </c>
      <c r="B64" s="2" t="s">
        <v>19</v>
      </c>
      <c r="C64" t="s">
        <v>710</v>
      </c>
    </row>
    <row r="65" spans="1:3" x14ac:dyDescent="0.25">
      <c r="A65" t="s">
        <v>141</v>
      </c>
      <c r="B65" s="2" t="s">
        <v>19</v>
      </c>
      <c r="C65" t="s">
        <v>711</v>
      </c>
    </row>
    <row r="66" spans="1:3" x14ac:dyDescent="0.25">
      <c r="A66" t="s">
        <v>107</v>
      </c>
      <c r="B66" s="2" t="s">
        <v>19</v>
      </c>
      <c r="C66" t="s">
        <v>712</v>
      </c>
    </row>
    <row r="67" spans="1:3" x14ac:dyDescent="0.25">
      <c r="A67" t="s">
        <v>192</v>
      </c>
      <c r="B67" s="2" t="s">
        <v>30</v>
      </c>
      <c r="C67" t="s">
        <v>468</v>
      </c>
    </row>
    <row r="68" spans="1:3" x14ac:dyDescent="0.25">
      <c r="A68" t="s">
        <v>192</v>
      </c>
      <c r="B68" s="2" t="s">
        <v>193</v>
      </c>
      <c r="C68" t="s">
        <v>469</v>
      </c>
    </row>
    <row r="69" spans="1:3" x14ac:dyDescent="0.25">
      <c r="A69" t="s">
        <v>192</v>
      </c>
      <c r="B69" s="2" t="s">
        <v>162</v>
      </c>
      <c r="C69" t="s">
        <v>713</v>
      </c>
    </row>
    <row r="70" spans="1:3" x14ac:dyDescent="0.25">
      <c r="A70" t="s">
        <v>93</v>
      </c>
      <c r="B70" s="2" t="s">
        <v>19</v>
      </c>
      <c r="C70" t="s">
        <v>714</v>
      </c>
    </row>
    <row r="71" spans="1:3" x14ac:dyDescent="0.25">
      <c r="A71" t="s">
        <v>151</v>
      </c>
      <c r="B71" s="2" t="s">
        <v>19</v>
      </c>
      <c r="C71" t="s">
        <v>470</v>
      </c>
    </row>
    <row r="72" spans="1:3" x14ac:dyDescent="0.25">
      <c r="A72" t="s">
        <v>248</v>
      </c>
      <c r="B72" s="2" t="s">
        <v>19</v>
      </c>
      <c r="C72" t="s">
        <v>471</v>
      </c>
    </row>
    <row r="73" spans="1:3" x14ac:dyDescent="0.25">
      <c r="A73" t="s">
        <v>277</v>
      </c>
      <c r="B73" s="2" t="s">
        <v>19</v>
      </c>
      <c r="C73" t="s">
        <v>472</v>
      </c>
    </row>
    <row r="74" spans="1:3" x14ac:dyDescent="0.25">
      <c r="A74" t="s">
        <v>143</v>
      </c>
      <c r="B74" s="2" t="s">
        <v>19</v>
      </c>
      <c r="C74" t="s">
        <v>715</v>
      </c>
    </row>
    <row r="75" spans="1:3" x14ac:dyDescent="0.25">
      <c r="A75" t="s">
        <v>142</v>
      </c>
      <c r="B75" s="2" t="s">
        <v>19</v>
      </c>
      <c r="C75" t="s">
        <v>473</v>
      </c>
    </row>
    <row r="76" spans="1:3" x14ac:dyDescent="0.25">
      <c r="A76" t="s">
        <v>112</v>
      </c>
      <c r="B76" s="2" t="s">
        <v>19</v>
      </c>
      <c r="C76" t="s">
        <v>474</v>
      </c>
    </row>
    <row r="77" spans="1:3" x14ac:dyDescent="0.25">
      <c r="A77" t="s">
        <v>200</v>
      </c>
      <c r="B77" s="2" t="s">
        <v>19</v>
      </c>
      <c r="C77" t="s">
        <v>475</v>
      </c>
    </row>
    <row r="78" spans="1:3" x14ac:dyDescent="0.25">
      <c r="A78" t="s">
        <v>50</v>
      </c>
      <c r="B78" s="2" t="s">
        <v>51</v>
      </c>
      <c r="C78" t="s">
        <v>476</v>
      </c>
    </row>
    <row r="79" spans="1:3" x14ac:dyDescent="0.25">
      <c r="A79" t="s">
        <v>128</v>
      </c>
      <c r="B79" s="2" t="s">
        <v>24</v>
      </c>
      <c r="C79" t="s">
        <v>716</v>
      </c>
    </row>
    <row r="80" spans="1:3" x14ac:dyDescent="0.25">
      <c r="A80" t="s">
        <v>32</v>
      </c>
      <c r="B80" s="2" t="s">
        <v>19</v>
      </c>
      <c r="C80" t="s">
        <v>477</v>
      </c>
    </row>
    <row r="81" spans="1:3" x14ac:dyDescent="0.25">
      <c r="A81" t="s">
        <v>71</v>
      </c>
      <c r="B81" s="2" t="s">
        <v>72</v>
      </c>
      <c r="C81" t="s">
        <v>478</v>
      </c>
    </row>
    <row r="82" spans="1:3" x14ac:dyDescent="0.25">
      <c r="A82" t="s">
        <v>71</v>
      </c>
      <c r="B82" s="2" t="s">
        <v>73</v>
      </c>
      <c r="C82" t="s">
        <v>479</v>
      </c>
    </row>
    <row r="83" spans="1:3" x14ac:dyDescent="0.25">
      <c r="A83" t="s">
        <v>717</v>
      </c>
      <c r="B83" s="2" t="s">
        <v>19</v>
      </c>
      <c r="C83" t="s">
        <v>718</v>
      </c>
    </row>
    <row r="84" spans="1:3" x14ac:dyDescent="0.25">
      <c r="A84" t="s">
        <v>146</v>
      </c>
      <c r="B84" s="2" t="s">
        <v>19</v>
      </c>
      <c r="C84" t="s">
        <v>480</v>
      </c>
    </row>
    <row r="85" spans="1:3" x14ac:dyDescent="0.25">
      <c r="A85" t="s">
        <v>134</v>
      </c>
      <c r="B85" s="2" t="s">
        <v>19</v>
      </c>
      <c r="C85" t="s">
        <v>481</v>
      </c>
    </row>
    <row r="86" spans="1:3" x14ac:dyDescent="0.25">
      <c r="A86" t="s">
        <v>115</v>
      </c>
      <c r="B86" s="2" t="s">
        <v>19</v>
      </c>
      <c r="C86" t="s">
        <v>482</v>
      </c>
    </row>
    <row r="87" spans="1:3" x14ac:dyDescent="0.25">
      <c r="A87" t="s">
        <v>99</v>
      </c>
      <c r="B87" s="2" t="s">
        <v>19</v>
      </c>
      <c r="C87" t="s">
        <v>483</v>
      </c>
    </row>
    <row r="88" spans="1:3" x14ac:dyDescent="0.25">
      <c r="A88" t="s">
        <v>39</v>
      </c>
      <c r="B88" s="2" t="s">
        <v>19</v>
      </c>
      <c r="C88" t="s">
        <v>719</v>
      </c>
    </row>
    <row r="89" spans="1:3" x14ac:dyDescent="0.25">
      <c r="A89" t="s">
        <v>206</v>
      </c>
      <c r="B89" s="2" t="s">
        <v>19</v>
      </c>
      <c r="C89" t="s">
        <v>484</v>
      </c>
    </row>
    <row r="90" spans="1:3" x14ac:dyDescent="0.25">
      <c r="A90" t="s">
        <v>121</v>
      </c>
      <c r="B90" s="2" t="s">
        <v>19</v>
      </c>
      <c r="C90" t="s">
        <v>485</v>
      </c>
    </row>
    <row r="91" spans="1:3" x14ac:dyDescent="0.25">
      <c r="A91" t="s">
        <v>203</v>
      </c>
      <c r="B91" s="2" t="s">
        <v>19</v>
      </c>
      <c r="C91" t="s">
        <v>486</v>
      </c>
    </row>
    <row r="92" spans="1:3" x14ac:dyDescent="0.25">
      <c r="A92" t="s">
        <v>191</v>
      </c>
      <c r="B92" s="2" t="s">
        <v>30</v>
      </c>
      <c r="C92" t="s">
        <v>487</v>
      </c>
    </row>
    <row r="93" spans="1:3" x14ac:dyDescent="0.25">
      <c r="A93" t="s">
        <v>163</v>
      </c>
      <c r="B93" s="2" t="s">
        <v>19</v>
      </c>
      <c r="C93" t="s">
        <v>488</v>
      </c>
    </row>
    <row r="94" spans="1:3" x14ac:dyDescent="0.25">
      <c r="A94" t="s">
        <v>155</v>
      </c>
      <c r="B94" s="2" t="s">
        <v>157</v>
      </c>
      <c r="C94" t="s">
        <v>489</v>
      </c>
    </row>
    <row r="95" spans="1:3" x14ac:dyDescent="0.25">
      <c r="A95" t="s">
        <v>155</v>
      </c>
      <c r="B95" s="2" t="s">
        <v>157</v>
      </c>
      <c r="C95" t="s">
        <v>720</v>
      </c>
    </row>
    <row r="96" spans="1:3" x14ac:dyDescent="0.25">
      <c r="A96" t="s">
        <v>155</v>
      </c>
      <c r="B96" s="2" t="s">
        <v>19</v>
      </c>
      <c r="C96" t="s">
        <v>721</v>
      </c>
    </row>
    <row r="97" spans="1:3" x14ac:dyDescent="0.25">
      <c r="A97" t="s">
        <v>212</v>
      </c>
      <c r="B97" s="2" t="s">
        <v>19</v>
      </c>
      <c r="C97" t="s">
        <v>490</v>
      </c>
    </row>
    <row r="98" spans="1:3" x14ac:dyDescent="0.25">
      <c r="A98" t="s">
        <v>137</v>
      </c>
      <c r="B98" s="2" t="s">
        <v>19</v>
      </c>
      <c r="C98" t="s">
        <v>491</v>
      </c>
    </row>
    <row r="99" spans="1:3" x14ac:dyDescent="0.25">
      <c r="A99" t="s">
        <v>250</v>
      </c>
      <c r="B99" s="2" t="s">
        <v>30</v>
      </c>
      <c r="C99" t="s">
        <v>492</v>
      </c>
    </row>
    <row r="100" spans="1:3" x14ac:dyDescent="0.25">
      <c r="A100" t="s">
        <v>136</v>
      </c>
      <c r="B100" s="2" t="s">
        <v>19</v>
      </c>
      <c r="C100" t="s">
        <v>722</v>
      </c>
    </row>
    <row r="101" spans="1:3" x14ac:dyDescent="0.25">
      <c r="A101" t="s">
        <v>74</v>
      </c>
      <c r="B101" s="2" t="s">
        <v>19</v>
      </c>
      <c r="C101" t="s">
        <v>493</v>
      </c>
    </row>
    <row r="102" spans="1:3" x14ac:dyDescent="0.25">
      <c r="A102" t="s">
        <v>75</v>
      </c>
      <c r="B102" s="2" t="s">
        <v>19</v>
      </c>
      <c r="C102" t="s">
        <v>494</v>
      </c>
    </row>
    <row r="103" spans="1:3" x14ac:dyDescent="0.25">
      <c r="A103" t="s">
        <v>76</v>
      </c>
      <c r="B103" s="2" t="s">
        <v>19</v>
      </c>
      <c r="C103" t="s">
        <v>495</v>
      </c>
    </row>
    <row r="104" spans="1:3" x14ac:dyDescent="0.25">
      <c r="A104" t="s">
        <v>94</v>
      </c>
      <c r="B104" s="2" t="s">
        <v>19</v>
      </c>
      <c r="C104" t="s">
        <v>496</v>
      </c>
    </row>
    <row r="105" spans="1:3" x14ac:dyDescent="0.25">
      <c r="A105" t="s">
        <v>185</v>
      </c>
      <c r="B105" s="2" t="s">
        <v>19</v>
      </c>
      <c r="C105" t="s">
        <v>497</v>
      </c>
    </row>
    <row r="106" spans="1:3" x14ac:dyDescent="0.25">
      <c r="A106" t="s">
        <v>138</v>
      </c>
      <c r="B106" s="2" t="s">
        <v>19</v>
      </c>
      <c r="C106" t="s">
        <v>498</v>
      </c>
    </row>
    <row r="107" spans="1:3" x14ac:dyDescent="0.25">
      <c r="A107" t="s">
        <v>207</v>
      </c>
      <c r="B107" s="2" t="s">
        <v>19</v>
      </c>
      <c r="C107" t="s">
        <v>723</v>
      </c>
    </row>
    <row r="108" spans="1:3" x14ac:dyDescent="0.25">
      <c r="A108" t="s">
        <v>724</v>
      </c>
      <c r="B108" s="2" t="s">
        <v>19</v>
      </c>
      <c r="C108" t="s">
        <v>725</v>
      </c>
    </row>
    <row r="109" spans="1:3" x14ac:dyDescent="0.25">
      <c r="A109" t="s">
        <v>100</v>
      </c>
      <c r="B109" s="2" t="s">
        <v>19</v>
      </c>
      <c r="C109" t="s">
        <v>499</v>
      </c>
    </row>
    <row r="110" spans="1:3" x14ac:dyDescent="0.25">
      <c r="A110" t="s">
        <v>275</v>
      </c>
      <c r="B110" s="2" t="s">
        <v>19</v>
      </c>
      <c r="C110" t="s">
        <v>726</v>
      </c>
    </row>
    <row r="111" spans="1:3" x14ac:dyDescent="0.25">
      <c r="A111" t="s">
        <v>194</v>
      </c>
      <c r="B111" s="2" t="s">
        <v>19</v>
      </c>
      <c r="C111" t="s">
        <v>500</v>
      </c>
    </row>
    <row r="112" spans="1:3" x14ac:dyDescent="0.25">
      <c r="A112" t="s">
        <v>41</v>
      </c>
      <c r="B112" s="2" t="s">
        <v>19</v>
      </c>
      <c r="C112" s="2" t="s">
        <v>727</v>
      </c>
    </row>
    <row r="113" spans="1:3" x14ac:dyDescent="0.25">
      <c r="A113" t="s">
        <v>116</v>
      </c>
      <c r="B113" s="2" t="s">
        <v>19</v>
      </c>
      <c r="C113" t="s">
        <v>501</v>
      </c>
    </row>
    <row r="114" spans="1:3" x14ac:dyDescent="0.25">
      <c r="A114" t="s">
        <v>147</v>
      </c>
      <c r="B114" s="2" t="s">
        <v>19</v>
      </c>
      <c r="C114" t="s">
        <v>502</v>
      </c>
    </row>
    <row r="115" spans="1:3" x14ac:dyDescent="0.25">
      <c r="A115" t="s">
        <v>245</v>
      </c>
      <c r="B115" s="2" t="s">
        <v>19</v>
      </c>
      <c r="C115" s="2" t="s">
        <v>728</v>
      </c>
    </row>
    <row r="116" spans="1:3" x14ac:dyDescent="0.25">
      <c r="A116" t="s">
        <v>195</v>
      </c>
      <c r="B116" s="2" t="s">
        <v>19</v>
      </c>
      <c r="C116" t="s">
        <v>503</v>
      </c>
    </row>
    <row r="117" spans="1:3" x14ac:dyDescent="0.25">
      <c r="A117" t="s">
        <v>174</v>
      </c>
      <c r="B117" s="2" t="s">
        <v>175</v>
      </c>
      <c r="C117" t="s">
        <v>504</v>
      </c>
    </row>
    <row r="118" spans="1:3" x14ac:dyDescent="0.25">
      <c r="A118" t="s">
        <v>276</v>
      </c>
      <c r="B118" s="2" t="s">
        <v>19</v>
      </c>
      <c r="C118" t="s">
        <v>505</v>
      </c>
    </row>
    <row r="119" spans="1:3" x14ac:dyDescent="0.25">
      <c r="A119" t="s">
        <v>179</v>
      </c>
      <c r="B119" s="2" t="s">
        <v>19</v>
      </c>
      <c r="C119" t="s">
        <v>506</v>
      </c>
    </row>
    <row r="120" spans="1:3" x14ac:dyDescent="0.25">
      <c r="A120" t="s">
        <v>180</v>
      </c>
      <c r="B120" s="2" t="s">
        <v>19</v>
      </c>
      <c r="C120" t="s">
        <v>507</v>
      </c>
    </row>
    <row r="121" spans="1:3" x14ac:dyDescent="0.25">
      <c r="A121" t="s">
        <v>197</v>
      </c>
      <c r="B121" s="2" t="s">
        <v>19</v>
      </c>
      <c r="C121" t="s">
        <v>508</v>
      </c>
    </row>
    <row r="122" spans="1:3" x14ac:dyDescent="0.25">
      <c r="A122" t="s">
        <v>197</v>
      </c>
      <c r="B122" s="2" t="s">
        <v>30</v>
      </c>
      <c r="C122" t="s">
        <v>509</v>
      </c>
    </row>
    <row r="123" spans="1:3" x14ac:dyDescent="0.25">
      <c r="A123" t="s">
        <v>81</v>
      </c>
      <c r="B123" s="2" t="s">
        <v>19</v>
      </c>
      <c r="C123" t="s">
        <v>510</v>
      </c>
    </row>
    <row r="124" spans="1:3" x14ac:dyDescent="0.25">
      <c r="A124" t="s">
        <v>81</v>
      </c>
      <c r="B124" s="2" t="s">
        <v>30</v>
      </c>
      <c r="C124" t="s">
        <v>511</v>
      </c>
    </row>
    <row r="125" spans="1:3" x14ac:dyDescent="0.25">
      <c r="A125" t="s">
        <v>144</v>
      </c>
      <c r="B125" s="2" t="s">
        <v>145</v>
      </c>
      <c r="C125" t="s">
        <v>512</v>
      </c>
    </row>
    <row r="126" spans="1:3" x14ac:dyDescent="0.25">
      <c r="A126" t="s">
        <v>152</v>
      </c>
      <c r="B126" s="2" t="s">
        <v>19</v>
      </c>
      <c r="C126" t="s">
        <v>513</v>
      </c>
    </row>
    <row r="127" spans="1:3" x14ac:dyDescent="0.25">
      <c r="A127" t="s">
        <v>152</v>
      </c>
      <c r="B127" s="2" t="s">
        <v>153</v>
      </c>
      <c r="C127" t="s">
        <v>514</v>
      </c>
    </row>
    <row r="128" spans="1:3" x14ac:dyDescent="0.25">
      <c r="A128" t="s">
        <v>53</v>
      </c>
      <c r="B128" s="2" t="s">
        <v>19</v>
      </c>
      <c r="C128" t="s">
        <v>515</v>
      </c>
    </row>
    <row r="129" spans="1:3" x14ac:dyDescent="0.25">
      <c r="A129" t="s">
        <v>262</v>
      </c>
      <c r="B129" s="2" t="s">
        <v>19</v>
      </c>
      <c r="C129" t="s">
        <v>729</v>
      </c>
    </row>
    <row r="130" spans="1:3" x14ac:dyDescent="0.25">
      <c r="A130" t="s">
        <v>57</v>
      </c>
      <c r="B130" s="2" t="s">
        <v>19</v>
      </c>
      <c r="C130" t="s">
        <v>516</v>
      </c>
    </row>
    <row r="131" spans="1:3" x14ac:dyDescent="0.25">
      <c r="A131" t="s">
        <v>90</v>
      </c>
      <c r="B131" s="2" t="s">
        <v>19</v>
      </c>
      <c r="C131" t="s">
        <v>517</v>
      </c>
    </row>
    <row r="132" spans="1:3" x14ac:dyDescent="0.25">
      <c r="A132" t="s">
        <v>101</v>
      </c>
      <c r="B132" s="2" t="s">
        <v>19</v>
      </c>
      <c r="C132" t="s">
        <v>518</v>
      </c>
    </row>
    <row r="133" spans="1:3" x14ac:dyDescent="0.25">
      <c r="A133" t="s">
        <v>106</v>
      </c>
      <c r="B133" s="2" t="s">
        <v>19</v>
      </c>
      <c r="C133" t="s">
        <v>519</v>
      </c>
    </row>
    <row r="134" spans="1:3" x14ac:dyDescent="0.25">
      <c r="A134" t="s">
        <v>172</v>
      </c>
      <c r="B134" s="2" t="s">
        <v>19</v>
      </c>
      <c r="C134" t="s">
        <v>520</v>
      </c>
    </row>
    <row r="135" spans="1:3" x14ac:dyDescent="0.25">
      <c r="A135" t="s">
        <v>243</v>
      </c>
      <c r="B135" s="2" t="s">
        <v>19</v>
      </c>
      <c r="C135" t="s">
        <v>521</v>
      </c>
    </row>
    <row r="136" spans="1:3" x14ac:dyDescent="0.25">
      <c r="A136" t="s">
        <v>131</v>
      </c>
      <c r="B136" s="2" t="s">
        <v>19</v>
      </c>
      <c r="C136" t="s">
        <v>730</v>
      </c>
    </row>
    <row r="137" spans="1:3" x14ac:dyDescent="0.25">
      <c r="A137" t="s">
        <v>132</v>
      </c>
      <c r="B137" s="2" t="s">
        <v>19</v>
      </c>
      <c r="C137" t="s">
        <v>522</v>
      </c>
    </row>
    <row r="138" spans="1:3" x14ac:dyDescent="0.25">
      <c r="A138" t="s">
        <v>133</v>
      </c>
      <c r="B138" s="2" t="s">
        <v>49</v>
      </c>
      <c r="C138" t="s">
        <v>523</v>
      </c>
    </row>
    <row r="139" spans="1:3" x14ac:dyDescent="0.25">
      <c r="A139" t="s">
        <v>171</v>
      </c>
      <c r="B139" s="2" t="s">
        <v>19</v>
      </c>
      <c r="C139" t="s">
        <v>731</v>
      </c>
    </row>
    <row r="140" spans="1:3" x14ac:dyDescent="0.25">
      <c r="A140" t="s">
        <v>44</v>
      </c>
      <c r="B140" s="2" t="s">
        <v>19</v>
      </c>
      <c r="C140" t="s">
        <v>732</v>
      </c>
    </row>
    <row r="141" spans="1:3" x14ac:dyDescent="0.25">
      <c r="A141" t="s">
        <v>235</v>
      </c>
      <c r="B141" s="2" t="s">
        <v>19</v>
      </c>
      <c r="C141" t="s">
        <v>524</v>
      </c>
    </row>
    <row r="142" spans="1:3" x14ac:dyDescent="0.25">
      <c r="A142" t="s">
        <v>176</v>
      </c>
      <c r="B142" s="2" t="s">
        <v>49</v>
      </c>
      <c r="C142" t="s">
        <v>733</v>
      </c>
    </row>
    <row r="143" spans="1:3" x14ac:dyDescent="0.25">
      <c r="A143" t="s">
        <v>181</v>
      </c>
      <c r="B143" s="2" t="s">
        <v>49</v>
      </c>
      <c r="C143" t="s">
        <v>525</v>
      </c>
    </row>
    <row r="144" spans="1:3" x14ac:dyDescent="0.25">
      <c r="A144" s="2" t="s">
        <v>177</v>
      </c>
      <c r="B144" s="2" t="s">
        <v>19</v>
      </c>
      <c r="C144" s="2" t="s">
        <v>734</v>
      </c>
    </row>
    <row r="145" spans="1:3" x14ac:dyDescent="0.25">
      <c r="A145" t="s">
        <v>178</v>
      </c>
      <c r="B145" s="2" t="s">
        <v>19</v>
      </c>
      <c r="C145" t="s">
        <v>526</v>
      </c>
    </row>
    <row r="146" spans="1:3" x14ac:dyDescent="0.25">
      <c r="A146" t="s">
        <v>45</v>
      </c>
      <c r="B146" s="2" t="s">
        <v>19</v>
      </c>
      <c r="C146" t="s">
        <v>735</v>
      </c>
    </row>
    <row r="147" spans="1:3" x14ac:dyDescent="0.25">
      <c r="A147" t="s">
        <v>602</v>
      </c>
      <c r="B147" s="2" t="s">
        <v>19</v>
      </c>
      <c r="C147" t="s">
        <v>736</v>
      </c>
    </row>
    <row r="148" spans="1:3" x14ac:dyDescent="0.25">
      <c r="A148" t="s">
        <v>188</v>
      </c>
      <c r="B148" s="2" t="s">
        <v>19</v>
      </c>
      <c r="C148" t="s">
        <v>527</v>
      </c>
    </row>
    <row r="149" spans="1:3" x14ac:dyDescent="0.25">
      <c r="A149" t="s">
        <v>209</v>
      </c>
      <c r="B149" s="2" t="s">
        <v>30</v>
      </c>
      <c r="C149" t="s">
        <v>737</v>
      </c>
    </row>
    <row r="150" spans="1:3" x14ac:dyDescent="0.25">
      <c r="A150" t="s">
        <v>148</v>
      </c>
      <c r="B150" s="2" t="s">
        <v>19</v>
      </c>
      <c r="C150" t="s">
        <v>528</v>
      </c>
    </row>
    <row r="151" spans="1:3" x14ac:dyDescent="0.25">
      <c r="A151" t="s">
        <v>55</v>
      </c>
      <c r="B151" s="2" t="s">
        <v>19</v>
      </c>
      <c r="C151" t="s">
        <v>529</v>
      </c>
    </row>
    <row r="152" spans="1:3" x14ac:dyDescent="0.25">
      <c r="A152" t="s">
        <v>117</v>
      </c>
      <c r="B152" s="2" t="s">
        <v>19</v>
      </c>
      <c r="C152" t="s">
        <v>738</v>
      </c>
    </row>
    <row r="153" spans="1:3" x14ac:dyDescent="0.25">
      <c r="A153" t="s">
        <v>35</v>
      </c>
      <c r="B153" s="2" t="s">
        <v>19</v>
      </c>
      <c r="C153" t="s">
        <v>739</v>
      </c>
    </row>
    <row r="154" spans="1:3" x14ac:dyDescent="0.25">
      <c r="A154" t="s">
        <v>35</v>
      </c>
      <c r="B154" s="2" t="s">
        <v>36</v>
      </c>
      <c r="C154" t="s">
        <v>740</v>
      </c>
    </row>
    <row r="155" spans="1:3" x14ac:dyDescent="0.25">
      <c r="A155" t="s">
        <v>204</v>
      </c>
      <c r="B155" s="2" t="s">
        <v>19</v>
      </c>
      <c r="C155" t="s">
        <v>530</v>
      </c>
    </row>
    <row r="156" spans="1:3" x14ac:dyDescent="0.25">
      <c r="A156" t="s">
        <v>78</v>
      </c>
      <c r="B156" s="2" t="s">
        <v>19</v>
      </c>
      <c r="C156" t="s">
        <v>531</v>
      </c>
    </row>
    <row r="157" spans="1:3" x14ac:dyDescent="0.25">
      <c r="A157" t="s">
        <v>22</v>
      </c>
      <c r="B157" s="2" t="s">
        <v>19</v>
      </c>
      <c r="C157" t="s">
        <v>741</v>
      </c>
    </row>
    <row r="158" spans="1:3" x14ac:dyDescent="0.25">
      <c r="A158" t="s">
        <v>150</v>
      </c>
      <c r="B158" s="2" t="s">
        <v>19</v>
      </c>
      <c r="C158" t="s">
        <v>532</v>
      </c>
    </row>
    <row r="159" spans="1:3" x14ac:dyDescent="0.25">
      <c r="A159" t="s">
        <v>34</v>
      </c>
      <c r="B159" s="2" t="s">
        <v>19</v>
      </c>
      <c r="C159" t="s">
        <v>533</v>
      </c>
    </row>
    <row r="160" spans="1:3" x14ac:dyDescent="0.25">
      <c r="A160" t="s">
        <v>201</v>
      </c>
      <c r="B160" s="2" t="s">
        <v>19</v>
      </c>
      <c r="C160" t="s">
        <v>534</v>
      </c>
    </row>
    <row r="161" spans="1:3" x14ac:dyDescent="0.25">
      <c r="A161" t="s">
        <v>98</v>
      </c>
      <c r="B161" s="2" t="s">
        <v>19</v>
      </c>
      <c r="C161" t="s">
        <v>535</v>
      </c>
    </row>
    <row r="162" spans="1:3" x14ac:dyDescent="0.25">
      <c r="A162" t="s">
        <v>109</v>
      </c>
      <c r="B162" s="2" t="s">
        <v>19</v>
      </c>
      <c r="C162" t="s">
        <v>536</v>
      </c>
    </row>
    <row r="163" spans="1:3" x14ac:dyDescent="0.25">
      <c r="A163" t="s">
        <v>70</v>
      </c>
      <c r="B163" t="s">
        <v>19</v>
      </c>
      <c r="C163" t="s">
        <v>537</v>
      </c>
    </row>
    <row r="164" spans="1:3" x14ac:dyDescent="0.25">
      <c r="A164" t="s">
        <v>110</v>
      </c>
      <c r="B164" t="s">
        <v>19</v>
      </c>
      <c r="C164" t="s">
        <v>742</v>
      </c>
    </row>
    <row r="165" spans="1:3" x14ac:dyDescent="0.25">
      <c r="A165" t="s">
        <v>118</v>
      </c>
      <c r="B165" t="s">
        <v>30</v>
      </c>
      <c r="C165" t="s">
        <v>538</v>
      </c>
    </row>
    <row r="166" spans="1:3" x14ac:dyDescent="0.25">
      <c r="A166" t="s">
        <v>202</v>
      </c>
      <c r="B166" t="s">
        <v>19</v>
      </c>
      <c r="C166" t="s">
        <v>743</v>
      </c>
    </row>
    <row r="167" spans="1:3" x14ac:dyDescent="0.25">
      <c r="A167" t="s">
        <v>124</v>
      </c>
      <c r="B167" t="s">
        <v>30</v>
      </c>
      <c r="C167" t="s">
        <v>539</v>
      </c>
    </row>
    <row r="168" spans="1:3" x14ac:dyDescent="0.25">
      <c r="A168" t="s">
        <v>249</v>
      </c>
      <c r="B168" t="s">
        <v>49</v>
      </c>
      <c r="C168" t="s">
        <v>540</v>
      </c>
    </row>
    <row r="169" spans="1:3" x14ac:dyDescent="0.25">
      <c r="A169" t="s">
        <v>127</v>
      </c>
      <c r="B169" t="s">
        <v>19</v>
      </c>
      <c r="C169" t="s">
        <v>744</v>
      </c>
    </row>
    <row r="170" spans="1:3" x14ac:dyDescent="0.25">
      <c r="A170" t="s">
        <v>125</v>
      </c>
      <c r="B170" t="s">
        <v>126</v>
      </c>
      <c r="C170" t="s">
        <v>541</v>
      </c>
    </row>
    <row r="171" spans="1:3" x14ac:dyDescent="0.25">
      <c r="A171" t="s">
        <v>242</v>
      </c>
      <c r="B171" t="s">
        <v>19</v>
      </c>
      <c r="C171" t="s">
        <v>745</v>
      </c>
    </row>
    <row r="172" spans="1:3" x14ac:dyDescent="0.25">
      <c r="A172" t="s">
        <v>26</v>
      </c>
      <c r="B172" t="s">
        <v>19</v>
      </c>
      <c r="C172" t="s">
        <v>542</v>
      </c>
    </row>
    <row r="173" spans="1:3" x14ac:dyDescent="0.25">
      <c r="A173" t="s">
        <v>28</v>
      </c>
      <c r="B173" t="s">
        <v>19</v>
      </c>
      <c r="C173" t="s">
        <v>543</v>
      </c>
    </row>
    <row r="174" spans="1:3" x14ac:dyDescent="0.25">
      <c r="A174" t="s">
        <v>135</v>
      </c>
      <c r="B174" t="s">
        <v>19</v>
      </c>
      <c r="C174" t="s">
        <v>544</v>
      </c>
    </row>
    <row r="175" spans="1:3" x14ac:dyDescent="0.25">
      <c r="A175" t="s">
        <v>746</v>
      </c>
      <c r="B175" t="s">
        <v>19</v>
      </c>
      <c r="C175" t="s">
        <v>747</v>
      </c>
    </row>
    <row r="176" spans="1:3" x14ac:dyDescent="0.25">
      <c r="A176" t="s">
        <v>86</v>
      </c>
      <c r="B176" t="s">
        <v>19</v>
      </c>
      <c r="C176" t="s">
        <v>748</v>
      </c>
    </row>
    <row r="177" spans="1:3" x14ac:dyDescent="0.25">
      <c r="A177" t="s">
        <v>173</v>
      </c>
      <c r="B177" t="s">
        <v>19</v>
      </c>
      <c r="C177" t="s">
        <v>545</v>
      </c>
    </row>
    <row r="178" spans="1:3" x14ac:dyDescent="0.25">
      <c r="A178" t="s">
        <v>246</v>
      </c>
      <c r="B178" t="s">
        <v>19</v>
      </c>
      <c r="C178" t="s">
        <v>749</v>
      </c>
    </row>
    <row r="179" spans="1:3" x14ac:dyDescent="0.25">
      <c r="A179" t="s">
        <v>165</v>
      </c>
      <c r="B179" t="s">
        <v>19</v>
      </c>
      <c r="C179" t="s">
        <v>750</v>
      </c>
    </row>
    <row r="180" spans="1:3" x14ac:dyDescent="0.25">
      <c r="A180" t="s">
        <v>165</v>
      </c>
      <c r="B180" t="s">
        <v>166</v>
      </c>
      <c r="C180" t="s">
        <v>750</v>
      </c>
    </row>
    <row r="181" spans="1:3" x14ac:dyDescent="0.25">
      <c r="A181" t="s">
        <v>165</v>
      </c>
      <c r="B181" t="s">
        <v>167</v>
      </c>
      <c r="C181" t="s">
        <v>546</v>
      </c>
    </row>
    <row r="182" spans="1:3" x14ac:dyDescent="0.25">
      <c r="A182" t="s">
        <v>169</v>
      </c>
      <c r="B182" t="s">
        <v>19</v>
      </c>
      <c r="C182" t="s">
        <v>749</v>
      </c>
    </row>
    <row r="183" spans="1:3" x14ac:dyDescent="0.25">
      <c r="A183" t="s">
        <v>238</v>
      </c>
      <c r="B183" t="s">
        <v>19</v>
      </c>
      <c r="C183" t="s">
        <v>547</v>
      </c>
    </row>
    <row r="184" spans="1:3" x14ac:dyDescent="0.25">
      <c r="A184" t="s">
        <v>43</v>
      </c>
      <c r="B184" t="s">
        <v>19</v>
      </c>
      <c r="C184" t="s">
        <v>548</v>
      </c>
    </row>
    <row r="185" spans="1:3" x14ac:dyDescent="0.25">
      <c r="A185" t="s">
        <v>87</v>
      </c>
      <c r="B185" t="s">
        <v>19</v>
      </c>
      <c r="C185" t="s">
        <v>549</v>
      </c>
    </row>
    <row r="186" spans="1:3" x14ac:dyDescent="0.25">
      <c r="A186" t="s">
        <v>77</v>
      </c>
      <c r="B186" t="s">
        <v>19</v>
      </c>
      <c r="C186" t="s">
        <v>751</v>
      </c>
    </row>
    <row r="187" spans="1:3" x14ac:dyDescent="0.25">
      <c r="A187" t="s">
        <v>186</v>
      </c>
      <c r="B187" t="s">
        <v>19</v>
      </c>
      <c r="C187" t="s">
        <v>550</v>
      </c>
    </row>
    <row r="188" spans="1:3" x14ac:dyDescent="0.25">
      <c r="A188" t="s">
        <v>95</v>
      </c>
      <c r="B188" t="s">
        <v>19</v>
      </c>
      <c r="C188" t="s">
        <v>551</v>
      </c>
    </row>
    <row r="189" spans="1:3" x14ac:dyDescent="0.25">
      <c r="A189" t="s">
        <v>247</v>
      </c>
      <c r="B189" t="s">
        <v>19</v>
      </c>
      <c r="C189" t="s">
        <v>552</v>
      </c>
    </row>
    <row r="190" spans="1:3" x14ac:dyDescent="0.25">
      <c r="A190" t="s">
        <v>208</v>
      </c>
      <c r="B190" t="s">
        <v>30</v>
      </c>
      <c r="C190" t="s">
        <v>553</v>
      </c>
    </row>
    <row r="191" spans="1:3" x14ac:dyDescent="0.25">
      <c r="A191" t="s">
        <v>208</v>
      </c>
      <c r="B191" t="s">
        <v>162</v>
      </c>
      <c r="C191" t="s">
        <v>554</v>
      </c>
    </row>
    <row r="192" spans="1:3" x14ac:dyDescent="0.25">
      <c r="A192" t="s">
        <v>168</v>
      </c>
      <c r="B192" t="s">
        <v>19</v>
      </c>
      <c r="C192" t="s">
        <v>555</v>
      </c>
    </row>
    <row r="193" spans="1:3" x14ac:dyDescent="0.25">
      <c r="A193" t="s">
        <v>183</v>
      </c>
      <c r="B193" t="s">
        <v>19</v>
      </c>
      <c r="C193" t="s">
        <v>556</v>
      </c>
    </row>
    <row r="194" spans="1:3" x14ac:dyDescent="0.25">
      <c r="A194" t="s">
        <v>184</v>
      </c>
      <c r="B194" t="s">
        <v>19</v>
      </c>
      <c r="C194" t="s">
        <v>557</v>
      </c>
    </row>
    <row r="195" spans="1:3" x14ac:dyDescent="0.25">
      <c r="A195" t="s">
        <v>48</v>
      </c>
      <c r="B195" t="s">
        <v>49</v>
      </c>
      <c r="C195" t="s">
        <v>558</v>
      </c>
    </row>
    <row r="196" spans="1:3" x14ac:dyDescent="0.25">
      <c r="A196" t="s">
        <v>122</v>
      </c>
      <c r="B196" t="s">
        <v>19</v>
      </c>
      <c r="C196" t="s">
        <v>559</v>
      </c>
    </row>
    <row r="197" spans="1:3" x14ac:dyDescent="0.25">
      <c r="A197" t="s">
        <v>47</v>
      </c>
      <c r="B197" t="s">
        <v>19</v>
      </c>
      <c r="C197" t="s">
        <v>560</v>
      </c>
    </row>
    <row r="198" spans="1:3" x14ac:dyDescent="0.25">
      <c r="A198" t="s">
        <v>187</v>
      </c>
      <c r="B198" t="s">
        <v>19</v>
      </c>
      <c r="C198" t="s">
        <v>561</v>
      </c>
    </row>
    <row r="199" spans="1:3" x14ac:dyDescent="0.25">
      <c r="A199" t="s">
        <v>52</v>
      </c>
      <c r="B199" t="s">
        <v>49</v>
      </c>
      <c r="C199" t="s">
        <v>562</v>
      </c>
    </row>
    <row r="200" spans="1:3" x14ac:dyDescent="0.25">
      <c r="A200" t="s">
        <v>111</v>
      </c>
      <c r="B200" t="s">
        <v>19</v>
      </c>
      <c r="C200" t="s">
        <v>563</v>
      </c>
    </row>
    <row r="201" spans="1:3" x14ac:dyDescent="0.25">
      <c r="A201" t="s">
        <v>123</v>
      </c>
      <c r="B201" t="s">
        <v>19</v>
      </c>
      <c r="C201" t="s">
        <v>752</v>
      </c>
    </row>
    <row r="202" spans="1:3" x14ac:dyDescent="0.25">
      <c r="A202" t="s">
        <v>108</v>
      </c>
      <c r="B202" t="s">
        <v>19</v>
      </c>
      <c r="C202" t="s">
        <v>564</v>
      </c>
    </row>
    <row r="203" spans="1:3" x14ac:dyDescent="0.25">
      <c r="A203" t="s">
        <v>158</v>
      </c>
      <c r="B203" t="s">
        <v>159</v>
      </c>
      <c r="C203" t="s">
        <v>565</v>
      </c>
    </row>
    <row r="204" spans="1:3" x14ac:dyDescent="0.25">
      <c r="A204" t="s">
        <v>154</v>
      </c>
      <c r="B204" t="s">
        <v>19</v>
      </c>
      <c r="C204" t="s">
        <v>566</v>
      </c>
    </row>
    <row r="205" spans="1:3" x14ac:dyDescent="0.25">
      <c r="A205" t="s">
        <v>253</v>
      </c>
      <c r="B205" t="s">
        <v>254</v>
      </c>
      <c r="C205" t="s">
        <v>753</v>
      </c>
    </row>
    <row r="206" spans="1:3" x14ac:dyDescent="0.25">
      <c r="A206" t="s">
        <v>252</v>
      </c>
      <c r="B206" t="s">
        <v>19</v>
      </c>
      <c r="C206" t="s">
        <v>754</v>
      </c>
    </row>
    <row r="207" spans="1:3" x14ac:dyDescent="0.25">
      <c r="A207" t="s">
        <v>210</v>
      </c>
      <c r="B207" t="s">
        <v>19</v>
      </c>
      <c r="C207" t="s">
        <v>755</v>
      </c>
    </row>
    <row r="208" spans="1:3" x14ac:dyDescent="0.25">
      <c r="A208" t="s">
        <v>429</v>
      </c>
      <c r="B208" t="s">
        <v>19</v>
      </c>
      <c r="C208" t="s">
        <v>756</v>
      </c>
    </row>
    <row r="209" spans="1:3" x14ac:dyDescent="0.25">
      <c r="A209" t="s">
        <v>213</v>
      </c>
      <c r="B209" t="s">
        <v>19</v>
      </c>
      <c r="C209" t="s">
        <v>757</v>
      </c>
    </row>
    <row r="210" spans="1:3" x14ac:dyDescent="0.25">
      <c r="A210" t="s">
        <v>214</v>
      </c>
      <c r="B210" t="s">
        <v>19</v>
      </c>
      <c r="C210" t="s">
        <v>758</v>
      </c>
    </row>
    <row r="226" ht="14.25" customHeight="1" x14ac:dyDescent="0.25"/>
  </sheetData>
  <phoneticPr fontId="5"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189"/>
  <sheetViews>
    <sheetView workbookViewId="0">
      <pane ySplit="1" topLeftCell="A151" activePane="bottomLeft" state="frozen"/>
      <selection activeCell="E1" sqref="E1"/>
      <selection pane="bottomLeft" activeCell="A181" sqref="A181"/>
    </sheetView>
  </sheetViews>
  <sheetFormatPr defaultRowHeight="15" x14ac:dyDescent="0.25"/>
  <cols>
    <col min="1" max="1" width="51.7109375" bestFit="1" customWidth="1"/>
  </cols>
  <sheetData>
    <row r="1" spans="1:18" x14ac:dyDescent="0.25">
      <c r="A1" s="1" t="s">
        <v>0</v>
      </c>
      <c r="B1" s="1" t="s">
        <v>382</v>
      </c>
      <c r="C1" s="1" t="s">
        <v>383</v>
      </c>
      <c r="D1" s="1" t="s">
        <v>384</v>
      </c>
      <c r="E1" s="1" t="s">
        <v>385</v>
      </c>
      <c r="F1" s="1" t="s">
        <v>386</v>
      </c>
      <c r="G1" s="1" t="s">
        <v>387</v>
      </c>
      <c r="H1" s="1" t="s">
        <v>388</v>
      </c>
      <c r="I1" s="1" t="s">
        <v>389</v>
      </c>
      <c r="J1" s="1" t="s">
        <v>390</v>
      </c>
      <c r="K1" s="1" t="s">
        <v>391</v>
      </c>
      <c r="L1" s="1" t="s">
        <v>392</v>
      </c>
      <c r="M1" s="1" t="s">
        <v>393</v>
      </c>
      <c r="N1" s="1" t="s">
        <v>394</v>
      </c>
      <c r="O1" s="1" t="s">
        <v>395</v>
      </c>
      <c r="P1" s="1" t="s">
        <v>396</v>
      </c>
      <c r="Q1" s="1" t="s">
        <v>397</v>
      </c>
      <c r="R1" s="1" t="s">
        <v>398</v>
      </c>
    </row>
    <row r="2" spans="1:18" x14ac:dyDescent="0.25">
      <c r="A2" t="s">
        <v>766</v>
      </c>
      <c r="B2" t="s">
        <v>399</v>
      </c>
      <c r="C2" t="s">
        <v>399</v>
      </c>
      <c r="D2" t="s">
        <v>399</v>
      </c>
      <c r="E2" t="s">
        <v>399</v>
      </c>
      <c r="F2" t="s">
        <v>399</v>
      </c>
      <c r="G2" t="s">
        <v>400</v>
      </c>
      <c r="H2" t="s">
        <v>399</v>
      </c>
      <c r="I2" t="s">
        <v>399</v>
      </c>
      <c r="J2" t="s">
        <v>399</v>
      </c>
      <c r="K2" t="s">
        <v>399</v>
      </c>
      <c r="L2" t="s">
        <v>399</v>
      </c>
      <c r="M2" t="s">
        <v>399</v>
      </c>
      <c r="N2" t="s">
        <v>400</v>
      </c>
      <c r="O2" t="s">
        <v>399</v>
      </c>
      <c r="P2" t="s">
        <v>399</v>
      </c>
      <c r="Q2" t="s">
        <v>399</v>
      </c>
      <c r="R2" t="s">
        <v>399</v>
      </c>
    </row>
    <row r="3" spans="1:18" x14ac:dyDescent="0.25">
      <c r="A3" t="s">
        <v>767</v>
      </c>
      <c r="B3" t="s">
        <v>399</v>
      </c>
      <c r="C3" t="s">
        <v>399</v>
      </c>
      <c r="D3" t="s">
        <v>399</v>
      </c>
      <c r="E3" t="s">
        <v>399</v>
      </c>
      <c r="F3" t="s">
        <v>399</v>
      </c>
      <c r="G3" t="s">
        <v>399</v>
      </c>
      <c r="H3" t="s">
        <v>399</v>
      </c>
      <c r="I3" t="s">
        <v>399</v>
      </c>
      <c r="J3" t="s">
        <v>399</v>
      </c>
      <c r="K3" t="s">
        <v>399</v>
      </c>
      <c r="L3" t="s">
        <v>399</v>
      </c>
      <c r="M3" t="s">
        <v>399</v>
      </c>
      <c r="N3" t="s">
        <v>399</v>
      </c>
      <c r="O3" t="s">
        <v>399</v>
      </c>
      <c r="P3" t="s">
        <v>399</v>
      </c>
      <c r="Q3" t="s">
        <v>399</v>
      </c>
      <c r="R3" t="s">
        <v>399</v>
      </c>
    </row>
    <row r="4" spans="1:18" x14ac:dyDescent="0.25">
      <c r="A4" t="s">
        <v>768</v>
      </c>
      <c r="B4" t="s">
        <v>399</v>
      </c>
      <c r="C4" t="s">
        <v>399</v>
      </c>
      <c r="D4" t="s">
        <v>399</v>
      </c>
      <c r="E4" t="s">
        <v>399</v>
      </c>
      <c r="F4" t="s">
        <v>399</v>
      </c>
      <c r="G4" t="s">
        <v>399</v>
      </c>
      <c r="H4" t="s">
        <v>399</v>
      </c>
      <c r="I4" t="s">
        <v>399</v>
      </c>
      <c r="J4" t="s">
        <v>399</v>
      </c>
      <c r="K4" t="s">
        <v>399</v>
      </c>
      <c r="L4" t="s">
        <v>399</v>
      </c>
      <c r="M4" t="s">
        <v>399</v>
      </c>
      <c r="N4" t="s">
        <v>399</v>
      </c>
      <c r="O4" t="s">
        <v>399</v>
      </c>
      <c r="P4" t="s">
        <v>399</v>
      </c>
      <c r="Q4" t="s">
        <v>399</v>
      </c>
      <c r="R4" t="s">
        <v>399</v>
      </c>
    </row>
    <row r="5" spans="1:18" x14ac:dyDescent="0.25">
      <c r="A5" t="s">
        <v>769</v>
      </c>
      <c r="B5" t="s">
        <v>399</v>
      </c>
      <c r="C5" t="s">
        <v>399</v>
      </c>
      <c r="D5" t="s">
        <v>399</v>
      </c>
      <c r="E5" t="s">
        <v>399</v>
      </c>
      <c r="F5" t="s">
        <v>399</v>
      </c>
      <c r="G5" t="s">
        <v>399</v>
      </c>
      <c r="H5" t="s">
        <v>399</v>
      </c>
      <c r="I5" t="s">
        <v>399</v>
      </c>
      <c r="J5" t="s">
        <v>399</v>
      </c>
      <c r="K5" t="s">
        <v>399</v>
      </c>
      <c r="L5" t="s">
        <v>399</v>
      </c>
      <c r="M5" t="s">
        <v>399</v>
      </c>
      <c r="N5" t="s">
        <v>399</v>
      </c>
      <c r="O5" t="s">
        <v>399</v>
      </c>
      <c r="P5" t="s">
        <v>399</v>
      </c>
      <c r="Q5" t="s">
        <v>399</v>
      </c>
      <c r="R5" t="s">
        <v>399</v>
      </c>
    </row>
    <row r="6" spans="1:18" x14ac:dyDescent="0.25">
      <c r="A6" t="s">
        <v>770</v>
      </c>
      <c r="B6" t="s">
        <v>399</v>
      </c>
      <c r="C6" t="s">
        <v>399</v>
      </c>
      <c r="D6" t="s">
        <v>399</v>
      </c>
      <c r="E6" t="s">
        <v>399</v>
      </c>
      <c r="F6" t="s">
        <v>399</v>
      </c>
      <c r="G6" t="s">
        <v>399</v>
      </c>
      <c r="H6" t="s">
        <v>399</v>
      </c>
      <c r="I6" t="s">
        <v>399</v>
      </c>
      <c r="J6" t="s">
        <v>399</v>
      </c>
      <c r="K6" t="s">
        <v>399</v>
      </c>
      <c r="L6" t="s">
        <v>400</v>
      </c>
      <c r="M6" t="s">
        <v>399</v>
      </c>
      <c r="N6" t="s">
        <v>399</v>
      </c>
      <c r="O6" t="s">
        <v>399</v>
      </c>
      <c r="P6" t="s">
        <v>399</v>
      </c>
      <c r="Q6" t="s">
        <v>399</v>
      </c>
      <c r="R6" t="s">
        <v>399</v>
      </c>
    </row>
    <row r="7" spans="1:18" x14ac:dyDescent="0.25">
      <c r="A7" t="s">
        <v>771</v>
      </c>
      <c r="B7" t="s">
        <v>399</v>
      </c>
      <c r="C7" t="s">
        <v>399</v>
      </c>
      <c r="D7" t="s">
        <v>399</v>
      </c>
      <c r="E7" t="s">
        <v>399</v>
      </c>
      <c r="F7" t="s">
        <v>399</v>
      </c>
      <c r="G7" t="s">
        <v>399</v>
      </c>
      <c r="H7" t="s">
        <v>399</v>
      </c>
      <c r="I7" t="s">
        <v>399</v>
      </c>
      <c r="J7" t="s">
        <v>399</v>
      </c>
      <c r="K7" t="s">
        <v>399</v>
      </c>
      <c r="L7" t="s">
        <v>399</v>
      </c>
      <c r="M7" t="s">
        <v>399</v>
      </c>
      <c r="N7" t="s">
        <v>399</v>
      </c>
      <c r="O7" t="s">
        <v>399</v>
      </c>
      <c r="P7" t="s">
        <v>399</v>
      </c>
      <c r="Q7" t="s">
        <v>399</v>
      </c>
      <c r="R7" t="s">
        <v>399</v>
      </c>
    </row>
    <row r="8" spans="1:18" x14ac:dyDescent="0.25">
      <c r="A8" t="s">
        <v>772</v>
      </c>
      <c r="B8" t="s">
        <v>399</v>
      </c>
      <c r="C8" t="s">
        <v>399</v>
      </c>
      <c r="D8" t="s">
        <v>399</v>
      </c>
      <c r="E8" t="s">
        <v>400</v>
      </c>
      <c r="F8" t="s">
        <v>399</v>
      </c>
      <c r="G8" t="s">
        <v>400</v>
      </c>
      <c r="H8" t="s">
        <v>399</v>
      </c>
      <c r="I8" t="s">
        <v>399</v>
      </c>
      <c r="J8" t="s">
        <v>399</v>
      </c>
      <c r="K8" t="s">
        <v>399</v>
      </c>
      <c r="L8" t="s">
        <v>399</v>
      </c>
      <c r="M8" t="s">
        <v>399</v>
      </c>
      <c r="N8" t="s">
        <v>399</v>
      </c>
      <c r="O8" t="s">
        <v>399</v>
      </c>
      <c r="P8" t="s">
        <v>399</v>
      </c>
      <c r="Q8" t="s">
        <v>399</v>
      </c>
      <c r="R8" t="s">
        <v>399</v>
      </c>
    </row>
    <row r="9" spans="1:18" x14ac:dyDescent="0.25">
      <c r="A9" t="s">
        <v>773</v>
      </c>
      <c r="B9" t="s">
        <v>399</v>
      </c>
      <c r="C9" t="s">
        <v>399</v>
      </c>
      <c r="D9" t="s">
        <v>399</v>
      </c>
      <c r="E9" t="s">
        <v>399</v>
      </c>
      <c r="F9" t="s">
        <v>399</v>
      </c>
      <c r="G9" t="s">
        <v>399</v>
      </c>
      <c r="H9" t="s">
        <v>399</v>
      </c>
      <c r="I9" t="s">
        <v>399</v>
      </c>
      <c r="J9" t="s">
        <v>399</v>
      </c>
      <c r="K9" t="s">
        <v>399</v>
      </c>
      <c r="L9" t="s">
        <v>399</v>
      </c>
      <c r="M9" t="s">
        <v>399</v>
      </c>
      <c r="N9" t="s">
        <v>399</v>
      </c>
      <c r="O9" t="s">
        <v>399</v>
      </c>
      <c r="P9" t="s">
        <v>399</v>
      </c>
      <c r="Q9" t="s">
        <v>399</v>
      </c>
      <c r="R9" t="s">
        <v>399</v>
      </c>
    </row>
    <row r="10" spans="1:18" x14ac:dyDescent="0.25">
      <c r="A10" t="s">
        <v>774</v>
      </c>
      <c r="B10" t="s">
        <v>399</v>
      </c>
      <c r="C10" t="s">
        <v>399</v>
      </c>
      <c r="D10" t="s">
        <v>399</v>
      </c>
      <c r="E10" t="s">
        <v>399</v>
      </c>
      <c r="F10" t="s">
        <v>399</v>
      </c>
      <c r="G10" t="s">
        <v>399</v>
      </c>
      <c r="H10" t="s">
        <v>399</v>
      </c>
      <c r="I10" t="s">
        <v>399</v>
      </c>
      <c r="J10" t="s">
        <v>399</v>
      </c>
      <c r="K10" t="s">
        <v>399</v>
      </c>
      <c r="L10" t="s">
        <v>399</v>
      </c>
      <c r="M10" t="s">
        <v>399</v>
      </c>
      <c r="N10" t="s">
        <v>400</v>
      </c>
      <c r="O10" t="s">
        <v>399</v>
      </c>
      <c r="P10" t="s">
        <v>399</v>
      </c>
      <c r="Q10" t="s">
        <v>399</v>
      </c>
      <c r="R10" t="s">
        <v>399</v>
      </c>
    </row>
    <row r="11" spans="1:18" x14ac:dyDescent="0.25">
      <c r="A11" t="s">
        <v>775</v>
      </c>
      <c r="B11" t="s">
        <v>399</v>
      </c>
      <c r="C11" t="s">
        <v>399</v>
      </c>
      <c r="D11" t="s">
        <v>399</v>
      </c>
      <c r="E11" t="s">
        <v>399</v>
      </c>
      <c r="F11" t="s">
        <v>399</v>
      </c>
      <c r="G11" t="s">
        <v>399</v>
      </c>
      <c r="H11" t="s">
        <v>399</v>
      </c>
      <c r="I11" t="s">
        <v>399</v>
      </c>
      <c r="J11" t="s">
        <v>399</v>
      </c>
      <c r="K11" t="s">
        <v>399</v>
      </c>
      <c r="L11" t="s">
        <v>399</v>
      </c>
      <c r="M11" t="s">
        <v>399</v>
      </c>
      <c r="N11" t="s">
        <v>399</v>
      </c>
      <c r="O11" t="s">
        <v>399</v>
      </c>
      <c r="P11" t="s">
        <v>399</v>
      </c>
      <c r="Q11" t="s">
        <v>399</v>
      </c>
      <c r="R11" t="s">
        <v>399</v>
      </c>
    </row>
    <row r="12" spans="1:18" x14ac:dyDescent="0.25">
      <c r="A12" t="s">
        <v>776</v>
      </c>
      <c r="B12" t="s">
        <v>399</v>
      </c>
      <c r="C12" t="s">
        <v>399</v>
      </c>
      <c r="D12" t="s">
        <v>399</v>
      </c>
      <c r="E12" t="s">
        <v>399</v>
      </c>
      <c r="F12" t="s">
        <v>399</v>
      </c>
      <c r="G12" t="s">
        <v>399</v>
      </c>
      <c r="H12" t="s">
        <v>399</v>
      </c>
      <c r="I12" t="s">
        <v>399</v>
      </c>
      <c r="J12" t="s">
        <v>399</v>
      </c>
      <c r="K12" t="s">
        <v>399</v>
      </c>
      <c r="L12" t="s">
        <v>399</v>
      </c>
      <c r="M12" t="s">
        <v>399</v>
      </c>
      <c r="N12" t="s">
        <v>399</v>
      </c>
      <c r="O12" t="s">
        <v>399</v>
      </c>
      <c r="P12" t="s">
        <v>399</v>
      </c>
      <c r="Q12" t="s">
        <v>399</v>
      </c>
      <c r="R12" t="s">
        <v>399</v>
      </c>
    </row>
    <row r="13" spans="1:18" x14ac:dyDescent="0.25">
      <c r="A13" t="s">
        <v>777</v>
      </c>
      <c r="B13" t="s">
        <v>399</v>
      </c>
      <c r="C13" t="s">
        <v>399</v>
      </c>
      <c r="D13" t="s">
        <v>399</v>
      </c>
      <c r="E13" t="s">
        <v>399</v>
      </c>
      <c r="F13" t="s">
        <v>399</v>
      </c>
      <c r="G13" t="s">
        <v>399</v>
      </c>
      <c r="H13" t="s">
        <v>399</v>
      </c>
      <c r="I13" t="s">
        <v>399</v>
      </c>
      <c r="J13" t="s">
        <v>399</v>
      </c>
      <c r="K13" t="s">
        <v>399</v>
      </c>
      <c r="L13" t="s">
        <v>399</v>
      </c>
      <c r="M13" t="s">
        <v>399</v>
      </c>
      <c r="N13" t="s">
        <v>399</v>
      </c>
      <c r="O13" t="s">
        <v>399</v>
      </c>
      <c r="P13" t="s">
        <v>399</v>
      </c>
      <c r="Q13" t="s">
        <v>399</v>
      </c>
      <c r="R13" t="s">
        <v>399</v>
      </c>
    </row>
    <row r="14" spans="1:18" x14ac:dyDescent="0.25">
      <c r="A14" t="s">
        <v>778</v>
      </c>
      <c r="B14" t="s">
        <v>399</v>
      </c>
      <c r="C14" t="s">
        <v>399</v>
      </c>
      <c r="D14" t="s">
        <v>399</v>
      </c>
      <c r="E14" t="s">
        <v>400</v>
      </c>
      <c r="F14" t="s">
        <v>399</v>
      </c>
      <c r="G14" t="s">
        <v>400</v>
      </c>
      <c r="H14" t="s">
        <v>399</v>
      </c>
      <c r="I14" t="s">
        <v>399</v>
      </c>
      <c r="J14" t="s">
        <v>399</v>
      </c>
      <c r="K14" t="s">
        <v>399</v>
      </c>
      <c r="L14" t="s">
        <v>399</v>
      </c>
      <c r="M14" t="s">
        <v>399</v>
      </c>
      <c r="N14" t="s">
        <v>400</v>
      </c>
      <c r="O14" t="s">
        <v>399</v>
      </c>
      <c r="P14" t="s">
        <v>399</v>
      </c>
      <c r="Q14" t="s">
        <v>399</v>
      </c>
      <c r="R14" t="s">
        <v>399</v>
      </c>
    </row>
    <row r="15" spans="1:18" x14ac:dyDescent="0.25">
      <c r="A15" t="s">
        <v>779</v>
      </c>
      <c r="B15" t="s">
        <v>399</v>
      </c>
      <c r="C15" t="s">
        <v>399</v>
      </c>
      <c r="D15" t="s">
        <v>399</v>
      </c>
      <c r="E15" t="s">
        <v>399</v>
      </c>
      <c r="F15" t="s">
        <v>399</v>
      </c>
      <c r="G15" t="s">
        <v>399</v>
      </c>
      <c r="H15" t="s">
        <v>399</v>
      </c>
      <c r="I15" t="s">
        <v>399</v>
      </c>
      <c r="J15" t="s">
        <v>399</v>
      </c>
      <c r="K15" t="s">
        <v>399</v>
      </c>
      <c r="L15" t="s">
        <v>399</v>
      </c>
      <c r="M15" t="s">
        <v>399</v>
      </c>
      <c r="N15" t="s">
        <v>399</v>
      </c>
      <c r="O15" t="s">
        <v>399</v>
      </c>
      <c r="P15" t="s">
        <v>399</v>
      </c>
      <c r="Q15" t="s">
        <v>399</v>
      </c>
      <c r="R15" t="s">
        <v>399</v>
      </c>
    </row>
    <row r="16" spans="1:18" x14ac:dyDescent="0.25">
      <c r="A16" t="s">
        <v>780</v>
      </c>
      <c r="B16" t="s">
        <v>399</v>
      </c>
      <c r="C16" t="s">
        <v>399</v>
      </c>
      <c r="D16" t="s">
        <v>399</v>
      </c>
      <c r="E16" t="s">
        <v>399</v>
      </c>
      <c r="F16" t="s">
        <v>399</v>
      </c>
      <c r="G16" t="s">
        <v>399</v>
      </c>
      <c r="H16" t="s">
        <v>399</v>
      </c>
      <c r="I16" t="s">
        <v>399</v>
      </c>
      <c r="J16" t="s">
        <v>399</v>
      </c>
      <c r="K16" t="s">
        <v>399</v>
      </c>
      <c r="L16" t="s">
        <v>399</v>
      </c>
      <c r="M16" t="s">
        <v>399</v>
      </c>
      <c r="N16" t="s">
        <v>399</v>
      </c>
      <c r="O16" t="s">
        <v>399</v>
      </c>
      <c r="P16" t="s">
        <v>399</v>
      </c>
      <c r="Q16" t="s">
        <v>399</v>
      </c>
      <c r="R16" t="s">
        <v>399</v>
      </c>
    </row>
    <row r="17" spans="1:18" x14ac:dyDescent="0.25">
      <c r="A17" t="s">
        <v>781</v>
      </c>
      <c r="B17" t="s">
        <v>399</v>
      </c>
      <c r="C17" t="s">
        <v>399</v>
      </c>
      <c r="D17" t="s">
        <v>399</v>
      </c>
      <c r="E17" t="s">
        <v>399</v>
      </c>
      <c r="F17" t="s">
        <v>399</v>
      </c>
      <c r="G17" t="s">
        <v>399</v>
      </c>
      <c r="H17" t="s">
        <v>399</v>
      </c>
      <c r="I17" t="s">
        <v>399</v>
      </c>
      <c r="J17" t="s">
        <v>399</v>
      </c>
      <c r="K17" t="s">
        <v>399</v>
      </c>
      <c r="L17" t="s">
        <v>399</v>
      </c>
      <c r="M17" t="s">
        <v>399</v>
      </c>
      <c r="N17" t="s">
        <v>399</v>
      </c>
      <c r="O17" t="s">
        <v>399</v>
      </c>
      <c r="P17" t="s">
        <v>399</v>
      </c>
      <c r="Q17" t="s">
        <v>399</v>
      </c>
      <c r="R17" t="s">
        <v>399</v>
      </c>
    </row>
    <row r="18" spans="1:18" x14ac:dyDescent="0.25">
      <c r="A18" t="s">
        <v>782</v>
      </c>
      <c r="B18" t="s">
        <v>399</v>
      </c>
      <c r="C18" t="s">
        <v>399</v>
      </c>
      <c r="D18" t="s">
        <v>399</v>
      </c>
      <c r="E18" t="s">
        <v>399</v>
      </c>
      <c r="F18" t="s">
        <v>399</v>
      </c>
      <c r="G18" t="s">
        <v>399</v>
      </c>
      <c r="H18" t="s">
        <v>399</v>
      </c>
      <c r="I18" t="s">
        <v>399</v>
      </c>
      <c r="J18" t="s">
        <v>399</v>
      </c>
      <c r="K18" t="s">
        <v>399</v>
      </c>
      <c r="L18" t="s">
        <v>399</v>
      </c>
      <c r="M18" t="s">
        <v>399</v>
      </c>
      <c r="N18" t="s">
        <v>399</v>
      </c>
      <c r="O18" t="s">
        <v>399</v>
      </c>
      <c r="P18" t="s">
        <v>399</v>
      </c>
      <c r="Q18" t="s">
        <v>399</v>
      </c>
      <c r="R18" t="s">
        <v>399</v>
      </c>
    </row>
    <row r="19" spans="1:18" x14ac:dyDescent="0.25">
      <c r="A19" t="s">
        <v>783</v>
      </c>
      <c r="B19" t="s">
        <v>399</v>
      </c>
      <c r="C19" t="s">
        <v>399</v>
      </c>
      <c r="D19" t="s">
        <v>399</v>
      </c>
      <c r="E19" t="s">
        <v>399</v>
      </c>
      <c r="F19" t="s">
        <v>399</v>
      </c>
      <c r="G19" t="s">
        <v>399</v>
      </c>
      <c r="H19" t="s">
        <v>399</v>
      </c>
      <c r="I19" t="s">
        <v>399</v>
      </c>
      <c r="J19" t="s">
        <v>399</v>
      </c>
      <c r="K19" t="s">
        <v>399</v>
      </c>
      <c r="L19" t="s">
        <v>399</v>
      </c>
      <c r="M19" t="s">
        <v>399</v>
      </c>
      <c r="N19" t="s">
        <v>399</v>
      </c>
      <c r="O19" t="s">
        <v>399</v>
      </c>
      <c r="P19" t="s">
        <v>399</v>
      </c>
      <c r="Q19" t="s">
        <v>399</v>
      </c>
      <c r="R19" t="s">
        <v>399</v>
      </c>
    </row>
    <row r="20" spans="1:18" x14ac:dyDescent="0.25">
      <c r="A20" t="s">
        <v>784</v>
      </c>
      <c r="B20" t="s">
        <v>400</v>
      </c>
      <c r="C20" t="s">
        <v>399</v>
      </c>
      <c r="D20" t="s">
        <v>400</v>
      </c>
      <c r="E20" t="s">
        <v>399</v>
      </c>
      <c r="F20" t="s">
        <v>399</v>
      </c>
      <c r="G20" t="s">
        <v>399</v>
      </c>
      <c r="H20" t="s">
        <v>399</v>
      </c>
      <c r="I20" t="s">
        <v>399</v>
      </c>
      <c r="J20" t="s">
        <v>399</v>
      </c>
      <c r="K20" t="s">
        <v>399</v>
      </c>
      <c r="L20" t="s">
        <v>399</v>
      </c>
      <c r="M20" t="s">
        <v>399</v>
      </c>
      <c r="N20" t="s">
        <v>399</v>
      </c>
      <c r="O20" t="s">
        <v>399</v>
      </c>
      <c r="P20" t="s">
        <v>399</v>
      </c>
      <c r="Q20" t="s">
        <v>399</v>
      </c>
      <c r="R20" t="s">
        <v>400</v>
      </c>
    </row>
    <row r="21" spans="1:18" x14ac:dyDescent="0.25">
      <c r="A21" t="s">
        <v>785</v>
      </c>
      <c r="B21" t="s">
        <v>399</v>
      </c>
      <c r="C21" t="s">
        <v>399</v>
      </c>
      <c r="D21" t="s">
        <v>399</v>
      </c>
      <c r="E21" t="s">
        <v>399</v>
      </c>
      <c r="F21" t="s">
        <v>399</v>
      </c>
      <c r="G21" t="s">
        <v>399</v>
      </c>
      <c r="H21" t="s">
        <v>399</v>
      </c>
      <c r="I21" t="s">
        <v>399</v>
      </c>
      <c r="J21" t="s">
        <v>399</v>
      </c>
      <c r="K21" t="s">
        <v>399</v>
      </c>
      <c r="L21" t="s">
        <v>399</v>
      </c>
      <c r="M21" t="s">
        <v>399</v>
      </c>
      <c r="N21" t="s">
        <v>399</v>
      </c>
      <c r="O21" t="s">
        <v>399</v>
      </c>
      <c r="P21" t="s">
        <v>399</v>
      </c>
      <c r="Q21" t="s">
        <v>399</v>
      </c>
      <c r="R21" t="s">
        <v>399</v>
      </c>
    </row>
    <row r="22" spans="1:18" x14ac:dyDescent="0.25">
      <c r="A22" t="s">
        <v>786</v>
      </c>
      <c r="B22" t="s">
        <v>399</v>
      </c>
      <c r="C22" t="s">
        <v>399</v>
      </c>
      <c r="D22" t="s">
        <v>399</v>
      </c>
      <c r="E22" t="s">
        <v>399</v>
      </c>
      <c r="F22" t="s">
        <v>399</v>
      </c>
      <c r="G22" t="s">
        <v>399</v>
      </c>
      <c r="H22" t="s">
        <v>399</v>
      </c>
      <c r="I22" t="s">
        <v>399</v>
      </c>
      <c r="J22" t="s">
        <v>399</v>
      </c>
      <c r="K22" t="s">
        <v>399</v>
      </c>
      <c r="L22" t="s">
        <v>399</v>
      </c>
      <c r="M22" t="s">
        <v>399</v>
      </c>
      <c r="N22" t="s">
        <v>399</v>
      </c>
      <c r="O22" t="s">
        <v>399</v>
      </c>
      <c r="P22" t="s">
        <v>399</v>
      </c>
      <c r="Q22" t="s">
        <v>400</v>
      </c>
      <c r="R22" t="s">
        <v>399</v>
      </c>
    </row>
    <row r="23" spans="1:18" x14ac:dyDescent="0.25">
      <c r="A23" t="s">
        <v>787</v>
      </c>
      <c r="B23" t="s">
        <v>399</v>
      </c>
      <c r="C23" t="s">
        <v>399</v>
      </c>
      <c r="D23" t="s">
        <v>399</v>
      </c>
      <c r="E23" t="s">
        <v>399</v>
      </c>
      <c r="F23" t="s">
        <v>399</v>
      </c>
      <c r="G23" t="s">
        <v>399</v>
      </c>
      <c r="H23" t="s">
        <v>399</v>
      </c>
      <c r="I23" t="s">
        <v>399</v>
      </c>
      <c r="J23" t="s">
        <v>399</v>
      </c>
      <c r="K23" t="s">
        <v>399</v>
      </c>
      <c r="L23" t="s">
        <v>399</v>
      </c>
      <c r="M23" t="s">
        <v>399</v>
      </c>
      <c r="N23" t="s">
        <v>399</v>
      </c>
      <c r="O23" t="s">
        <v>399</v>
      </c>
      <c r="P23" t="s">
        <v>399</v>
      </c>
      <c r="Q23" t="s">
        <v>399</v>
      </c>
      <c r="R23" t="s">
        <v>399</v>
      </c>
    </row>
    <row r="24" spans="1:18" x14ac:dyDescent="0.25">
      <c r="A24" t="s">
        <v>788</v>
      </c>
      <c r="B24" t="s">
        <v>399</v>
      </c>
      <c r="C24" t="s">
        <v>399</v>
      </c>
      <c r="D24" t="s">
        <v>399</v>
      </c>
      <c r="E24" t="s">
        <v>399</v>
      </c>
      <c r="F24" t="s">
        <v>399</v>
      </c>
      <c r="G24" t="s">
        <v>399</v>
      </c>
      <c r="H24" t="s">
        <v>399</v>
      </c>
      <c r="I24" t="s">
        <v>399</v>
      </c>
      <c r="J24" t="s">
        <v>399</v>
      </c>
      <c r="K24" t="s">
        <v>399</v>
      </c>
      <c r="L24" t="s">
        <v>399</v>
      </c>
      <c r="M24" t="s">
        <v>399</v>
      </c>
      <c r="N24" t="s">
        <v>399</v>
      </c>
      <c r="O24" t="s">
        <v>399</v>
      </c>
      <c r="P24" t="s">
        <v>399</v>
      </c>
      <c r="Q24" t="s">
        <v>399</v>
      </c>
      <c r="R24" t="s">
        <v>399</v>
      </c>
    </row>
    <row r="25" spans="1:18" x14ac:dyDescent="0.25">
      <c r="A25" t="s">
        <v>789</v>
      </c>
      <c r="B25" t="s">
        <v>399</v>
      </c>
      <c r="C25" t="s">
        <v>399</v>
      </c>
      <c r="D25" t="s">
        <v>399</v>
      </c>
      <c r="E25" t="s">
        <v>399</v>
      </c>
      <c r="F25" t="s">
        <v>399</v>
      </c>
      <c r="G25" t="s">
        <v>399</v>
      </c>
      <c r="H25" t="s">
        <v>399</v>
      </c>
      <c r="I25" t="s">
        <v>399</v>
      </c>
      <c r="J25" t="s">
        <v>399</v>
      </c>
      <c r="K25" t="s">
        <v>399</v>
      </c>
      <c r="L25" t="s">
        <v>399</v>
      </c>
      <c r="M25" t="s">
        <v>399</v>
      </c>
      <c r="N25" t="s">
        <v>399</v>
      </c>
      <c r="O25" t="s">
        <v>399</v>
      </c>
      <c r="P25" t="s">
        <v>399</v>
      </c>
      <c r="Q25" t="s">
        <v>399</v>
      </c>
      <c r="R25" t="s">
        <v>399</v>
      </c>
    </row>
    <row r="26" spans="1:18" x14ac:dyDescent="0.25">
      <c r="A26" t="s">
        <v>790</v>
      </c>
      <c r="B26" t="s">
        <v>399</v>
      </c>
      <c r="C26" t="s">
        <v>399</v>
      </c>
      <c r="D26" t="s">
        <v>399</v>
      </c>
      <c r="E26" t="s">
        <v>399</v>
      </c>
      <c r="F26" t="s">
        <v>399</v>
      </c>
      <c r="G26" t="s">
        <v>399</v>
      </c>
      <c r="H26" t="s">
        <v>399</v>
      </c>
      <c r="I26" t="s">
        <v>399</v>
      </c>
      <c r="J26" t="s">
        <v>399</v>
      </c>
      <c r="K26" t="s">
        <v>399</v>
      </c>
      <c r="L26" t="s">
        <v>399</v>
      </c>
      <c r="M26" t="s">
        <v>399</v>
      </c>
      <c r="N26" t="s">
        <v>399</v>
      </c>
      <c r="O26" t="s">
        <v>399</v>
      </c>
      <c r="P26" t="s">
        <v>399</v>
      </c>
      <c r="Q26" t="s">
        <v>399</v>
      </c>
      <c r="R26" t="s">
        <v>399</v>
      </c>
    </row>
    <row r="27" spans="1:18" x14ac:dyDescent="0.25">
      <c r="A27" t="s">
        <v>791</v>
      </c>
      <c r="B27" t="s">
        <v>399</v>
      </c>
      <c r="C27" t="s">
        <v>399</v>
      </c>
      <c r="D27" t="s">
        <v>399</v>
      </c>
      <c r="E27" t="s">
        <v>399</v>
      </c>
      <c r="F27" t="s">
        <v>399</v>
      </c>
      <c r="G27" t="s">
        <v>399</v>
      </c>
      <c r="H27" t="s">
        <v>399</v>
      </c>
      <c r="I27" t="s">
        <v>399</v>
      </c>
      <c r="J27" t="s">
        <v>399</v>
      </c>
      <c r="K27" t="s">
        <v>399</v>
      </c>
      <c r="L27" t="s">
        <v>399</v>
      </c>
      <c r="M27" t="s">
        <v>399</v>
      </c>
      <c r="N27" t="s">
        <v>399</v>
      </c>
      <c r="O27" t="s">
        <v>399</v>
      </c>
      <c r="P27" t="s">
        <v>399</v>
      </c>
      <c r="Q27" t="s">
        <v>399</v>
      </c>
      <c r="R27" t="s">
        <v>399</v>
      </c>
    </row>
    <row r="28" spans="1:18" x14ac:dyDescent="0.25">
      <c r="A28" t="s">
        <v>792</v>
      </c>
      <c r="B28" t="s">
        <v>399</v>
      </c>
      <c r="C28" t="s">
        <v>399</v>
      </c>
      <c r="D28" t="s">
        <v>399</v>
      </c>
      <c r="E28" t="s">
        <v>399</v>
      </c>
      <c r="F28" t="s">
        <v>399</v>
      </c>
      <c r="G28" t="s">
        <v>399</v>
      </c>
      <c r="H28" t="s">
        <v>399</v>
      </c>
      <c r="I28" t="s">
        <v>399</v>
      </c>
      <c r="J28" t="s">
        <v>399</v>
      </c>
      <c r="K28" t="s">
        <v>399</v>
      </c>
      <c r="L28" t="s">
        <v>399</v>
      </c>
      <c r="M28" t="s">
        <v>399</v>
      </c>
      <c r="N28" t="s">
        <v>399</v>
      </c>
      <c r="O28" t="s">
        <v>399</v>
      </c>
      <c r="P28" t="s">
        <v>399</v>
      </c>
      <c r="Q28" t="s">
        <v>399</v>
      </c>
      <c r="R28" t="s">
        <v>399</v>
      </c>
    </row>
    <row r="29" spans="1:18" x14ac:dyDescent="0.25">
      <c r="A29" t="s">
        <v>793</v>
      </c>
      <c r="B29" t="s">
        <v>399</v>
      </c>
      <c r="C29" t="s">
        <v>399</v>
      </c>
      <c r="D29" t="s">
        <v>399</v>
      </c>
      <c r="E29" t="s">
        <v>399</v>
      </c>
      <c r="F29" t="s">
        <v>399</v>
      </c>
      <c r="G29" t="s">
        <v>399</v>
      </c>
      <c r="H29" t="s">
        <v>399</v>
      </c>
      <c r="I29" t="s">
        <v>399</v>
      </c>
      <c r="J29" t="s">
        <v>399</v>
      </c>
      <c r="K29" t="s">
        <v>399</v>
      </c>
      <c r="L29" t="s">
        <v>399</v>
      </c>
      <c r="M29" t="s">
        <v>399</v>
      </c>
      <c r="N29" t="s">
        <v>399</v>
      </c>
      <c r="O29" t="s">
        <v>399</v>
      </c>
      <c r="P29" t="s">
        <v>399</v>
      </c>
      <c r="Q29" t="s">
        <v>399</v>
      </c>
      <c r="R29" t="s">
        <v>399</v>
      </c>
    </row>
    <row r="30" spans="1:18" x14ac:dyDescent="0.25">
      <c r="A30" t="s">
        <v>794</v>
      </c>
      <c r="B30" t="s">
        <v>399</v>
      </c>
      <c r="C30" t="s">
        <v>399</v>
      </c>
      <c r="D30" t="s">
        <v>399</v>
      </c>
      <c r="E30" t="s">
        <v>399</v>
      </c>
      <c r="F30" t="s">
        <v>399</v>
      </c>
      <c r="G30" t="s">
        <v>399</v>
      </c>
      <c r="H30" t="s">
        <v>399</v>
      </c>
      <c r="I30" t="s">
        <v>399</v>
      </c>
      <c r="J30" t="s">
        <v>399</v>
      </c>
      <c r="K30" t="s">
        <v>399</v>
      </c>
      <c r="L30" t="s">
        <v>399</v>
      </c>
      <c r="M30" t="s">
        <v>399</v>
      </c>
      <c r="N30" t="s">
        <v>399</v>
      </c>
      <c r="O30" t="s">
        <v>399</v>
      </c>
      <c r="P30" t="s">
        <v>399</v>
      </c>
      <c r="Q30" t="s">
        <v>399</v>
      </c>
      <c r="R30" t="s">
        <v>399</v>
      </c>
    </row>
    <row r="31" spans="1:18" x14ac:dyDescent="0.25">
      <c r="A31" t="s">
        <v>795</v>
      </c>
      <c r="B31" t="s">
        <v>399</v>
      </c>
      <c r="C31" t="s">
        <v>399</v>
      </c>
      <c r="D31" t="s">
        <v>399</v>
      </c>
      <c r="E31" t="s">
        <v>399</v>
      </c>
      <c r="F31" t="s">
        <v>399</v>
      </c>
      <c r="G31" t="s">
        <v>399</v>
      </c>
      <c r="H31" t="s">
        <v>399</v>
      </c>
      <c r="I31" t="s">
        <v>399</v>
      </c>
      <c r="J31" t="s">
        <v>400</v>
      </c>
      <c r="K31" t="s">
        <v>400</v>
      </c>
      <c r="L31" t="s">
        <v>400</v>
      </c>
      <c r="M31" t="s">
        <v>399</v>
      </c>
      <c r="N31" t="s">
        <v>399</v>
      </c>
      <c r="O31" t="s">
        <v>399</v>
      </c>
      <c r="P31" t="s">
        <v>399</v>
      </c>
      <c r="Q31" t="s">
        <v>399</v>
      </c>
      <c r="R31" t="s">
        <v>399</v>
      </c>
    </row>
    <row r="32" spans="1:18" x14ac:dyDescent="0.25">
      <c r="A32" t="s">
        <v>796</v>
      </c>
      <c r="B32" t="s">
        <v>399</v>
      </c>
      <c r="C32" t="s">
        <v>399</v>
      </c>
      <c r="D32" t="s">
        <v>399</v>
      </c>
      <c r="E32" t="s">
        <v>399</v>
      </c>
      <c r="F32" t="s">
        <v>399</v>
      </c>
      <c r="G32" t="s">
        <v>399</v>
      </c>
      <c r="H32" t="s">
        <v>399</v>
      </c>
      <c r="I32" t="s">
        <v>399</v>
      </c>
      <c r="J32" t="s">
        <v>399</v>
      </c>
      <c r="K32" t="s">
        <v>399</v>
      </c>
      <c r="L32" t="s">
        <v>399</v>
      </c>
      <c r="M32" t="s">
        <v>399</v>
      </c>
      <c r="N32" t="s">
        <v>399</v>
      </c>
      <c r="O32" t="s">
        <v>399</v>
      </c>
      <c r="P32" t="s">
        <v>399</v>
      </c>
      <c r="Q32" t="s">
        <v>399</v>
      </c>
      <c r="R32" t="s">
        <v>399</v>
      </c>
    </row>
    <row r="33" spans="1:18" x14ac:dyDescent="0.25">
      <c r="A33" t="s">
        <v>797</v>
      </c>
      <c r="B33" t="s">
        <v>399</v>
      </c>
      <c r="C33" t="s">
        <v>399</v>
      </c>
      <c r="D33" t="s">
        <v>399</v>
      </c>
      <c r="E33" t="s">
        <v>399</v>
      </c>
      <c r="F33" t="s">
        <v>399</v>
      </c>
      <c r="G33" t="s">
        <v>399</v>
      </c>
      <c r="H33" t="s">
        <v>399</v>
      </c>
      <c r="I33" t="s">
        <v>399</v>
      </c>
      <c r="J33" t="s">
        <v>399</v>
      </c>
      <c r="K33" t="s">
        <v>399</v>
      </c>
      <c r="L33" t="s">
        <v>399</v>
      </c>
      <c r="M33" t="s">
        <v>399</v>
      </c>
      <c r="N33" t="s">
        <v>399</v>
      </c>
      <c r="O33" t="s">
        <v>399</v>
      </c>
      <c r="P33" t="s">
        <v>399</v>
      </c>
      <c r="Q33" t="s">
        <v>399</v>
      </c>
      <c r="R33" t="s">
        <v>399</v>
      </c>
    </row>
    <row r="34" spans="1:18" x14ac:dyDescent="0.25">
      <c r="A34" t="s">
        <v>798</v>
      </c>
      <c r="B34" t="s">
        <v>399</v>
      </c>
      <c r="C34" t="s">
        <v>399</v>
      </c>
      <c r="D34" t="s">
        <v>399</v>
      </c>
      <c r="E34" t="s">
        <v>399</v>
      </c>
      <c r="F34" t="s">
        <v>399</v>
      </c>
      <c r="G34" t="s">
        <v>399</v>
      </c>
      <c r="H34" t="s">
        <v>399</v>
      </c>
      <c r="I34" t="s">
        <v>399</v>
      </c>
      <c r="J34" t="s">
        <v>399</v>
      </c>
      <c r="K34" t="s">
        <v>399</v>
      </c>
      <c r="L34" t="s">
        <v>399</v>
      </c>
      <c r="M34" t="s">
        <v>399</v>
      </c>
      <c r="N34" t="s">
        <v>399</v>
      </c>
      <c r="O34" t="s">
        <v>399</v>
      </c>
      <c r="P34" t="s">
        <v>399</v>
      </c>
      <c r="Q34" t="s">
        <v>399</v>
      </c>
      <c r="R34" t="s">
        <v>399</v>
      </c>
    </row>
    <row r="35" spans="1:18" x14ac:dyDescent="0.25">
      <c r="A35" t="s">
        <v>799</v>
      </c>
      <c r="B35" t="s">
        <v>399</v>
      </c>
      <c r="C35" t="s">
        <v>399</v>
      </c>
      <c r="D35" t="s">
        <v>399</v>
      </c>
      <c r="E35" t="s">
        <v>399</v>
      </c>
      <c r="F35" t="s">
        <v>399</v>
      </c>
      <c r="G35" t="s">
        <v>399</v>
      </c>
      <c r="H35" t="s">
        <v>399</v>
      </c>
      <c r="I35" t="s">
        <v>399</v>
      </c>
      <c r="J35" t="s">
        <v>399</v>
      </c>
      <c r="K35" t="s">
        <v>399</v>
      </c>
      <c r="L35" t="s">
        <v>399</v>
      </c>
      <c r="M35" t="s">
        <v>399</v>
      </c>
      <c r="N35" t="s">
        <v>399</v>
      </c>
      <c r="O35" t="s">
        <v>399</v>
      </c>
      <c r="P35" t="s">
        <v>399</v>
      </c>
      <c r="Q35" t="s">
        <v>399</v>
      </c>
      <c r="R35" t="s">
        <v>399</v>
      </c>
    </row>
    <row r="36" spans="1:18" x14ac:dyDescent="0.25">
      <c r="A36" t="s">
        <v>800</v>
      </c>
      <c r="B36" t="s">
        <v>399</v>
      </c>
      <c r="C36" t="s">
        <v>399</v>
      </c>
      <c r="D36" t="s">
        <v>399</v>
      </c>
      <c r="E36" t="s">
        <v>399</v>
      </c>
      <c r="F36" t="s">
        <v>399</v>
      </c>
      <c r="G36" t="s">
        <v>399</v>
      </c>
      <c r="H36" t="s">
        <v>399</v>
      </c>
      <c r="I36" t="s">
        <v>399</v>
      </c>
      <c r="J36" t="s">
        <v>399</v>
      </c>
      <c r="K36" t="s">
        <v>399</v>
      </c>
      <c r="L36" t="s">
        <v>399</v>
      </c>
      <c r="M36" t="s">
        <v>399</v>
      </c>
      <c r="N36" t="s">
        <v>399</v>
      </c>
      <c r="O36" t="s">
        <v>399</v>
      </c>
      <c r="P36" t="s">
        <v>399</v>
      </c>
      <c r="Q36" t="s">
        <v>399</v>
      </c>
      <c r="R36" t="s">
        <v>399</v>
      </c>
    </row>
    <row r="37" spans="1:18" x14ac:dyDescent="0.25">
      <c r="A37" t="s">
        <v>801</v>
      </c>
      <c r="B37" t="s">
        <v>399</v>
      </c>
      <c r="C37" t="s">
        <v>399</v>
      </c>
      <c r="D37" t="s">
        <v>399</v>
      </c>
      <c r="E37" t="s">
        <v>399</v>
      </c>
      <c r="F37" t="s">
        <v>399</v>
      </c>
      <c r="G37" t="s">
        <v>399</v>
      </c>
      <c r="H37" t="s">
        <v>399</v>
      </c>
      <c r="I37" t="s">
        <v>399</v>
      </c>
      <c r="J37" t="s">
        <v>399</v>
      </c>
      <c r="K37" t="s">
        <v>399</v>
      </c>
      <c r="L37" t="s">
        <v>399</v>
      </c>
      <c r="M37" t="s">
        <v>399</v>
      </c>
      <c r="N37" t="s">
        <v>399</v>
      </c>
      <c r="O37" t="s">
        <v>399</v>
      </c>
      <c r="P37" t="s">
        <v>399</v>
      </c>
      <c r="Q37" t="s">
        <v>399</v>
      </c>
      <c r="R37" t="s">
        <v>399</v>
      </c>
    </row>
    <row r="38" spans="1:18" x14ac:dyDescent="0.25">
      <c r="A38" t="s">
        <v>802</v>
      </c>
      <c r="B38" t="s">
        <v>399</v>
      </c>
      <c r="C38" t="s">
        <v>399</v>
      </c>
      <c r="D38" t="s">
        <v>399</v>
      </c>
      <c r="E38" t="s">
        <v>399</v>
      </c>
      <c r="F38" t="s">
        <v>399</v>
      </c>
      <c r="G38" t="s">
        <v>399</v>
      </c>
      <c r="H38" t="s">
        <v>399</v>
      </c>
      <c r="I38" t="s">
        <v>399</v>
      </c>
      <c r="J38" t="s">
        <v>399</v>
      </c>
      <c r="K38" t="s">
        <v>399</v>
      </c>
      <c r="L38" t="s">
        <v>399</v>
      </c>
      <c r="M38" t="s">
        <v>399</v>
      </c>
      <c r="N38" t="s">
        <v>399</v>
      </c>
      <c r="O38" t="s">
        <v>399</v>
      </c>
      <c r="P38" t="s">
        <v>399</v>
      </c>
      <c r="Q38" t="s">
        <v>399</v>
      </c>
      <c r="R38" t="s">
        <v>399</v>
      </c>
    </row>
    <row r="39" spans="1:18" x14ac:dyDescent="0.25">
      <c r="A39" t="s">
        <v>803</v>
      </c>
      <c r="B39" t="s">
        <v>399</v>
      </c>
      <c r="C39" t="s">
        <v>399</v>
      </c>
      <c r="D39" t="s">
        <v>399</v>
      </c>
      <c r="E39" t="s">
        <v>399</v>
      </c>
      <c r="F39" t="s">
        <v>399</v>
      </c>
      <c r="G39" t="s">
        <v>399</v>
      </c>
      <c r="H39" t="s">
        <v>399</v>
      </c>
      <c r="I39" t="s">
        <v>399</v>
      </c>
      <c r="J39" t="s">
        <v>399</v>
      </c>
      <c r="K39" t="s">
        <v>399</v>
      </c>
      <c r="L39" t="s">
        <v>399</v>
      </c>
      <c r="M39" t="s">
        <v>399</v>
      </c>
      <c r="N39" t="s">
        <v>399</v>
      </c>
      <c r="O39" t="s">
        <v>399</v>
      </c>
      <c r="P39" t="s">
        <v>399</v>
      </c>
      <c r="Q39" t="s">
        <v>399</v>
      </c>
      <c r="R39" t="s">
        <v>399</v>
      </c>
    </row>
    <row r="40" spans="1:18" x14ac:dyDescent="0.25">
      <c r="A40" t="s">
        <v>804</v>
      </c>
      <c r="B40" t="s">
        <v>399</v>
      </c>
      <c r="C40" t="s">
        <v>399</v>
      </c>
      <c r="D40" t="s">
        <v>399</v>
      </c>
      <c r="E40" t="s">
        <v>399</v>
      </c>
      <c r="F40" t="s">
        <v>399</v>
      </c>
      <c r="G40" t="s">
        <v>399</v>
      </c>
      <c r="H40" t="s">
        <v>399</v>
      </c>
      <c r="I40" t="s">
        <v>399</v>
      </c>
      <c r="J40" t="s">
        <v>399</v>
      </c>
      <c r="K40" t="s">
        <v>399</v>
      </c>
      <c r="L40" t="s">
        <v>399</v>
      </c>
      <c r="M40" t="s">
        <v>399</v>
      </c>
      <c r="N40" t="s">
        <v>399</v>
      </c>
      <c r="O40" t="s">
        <v>399</v>
      </c>
      <c r="P40" t="s">
        <v>399</v>
      </c>
      <c r="Q40" t="s">
        <v>399</v>
      </c>
      <c r="R40" t="s">
        <v>399</v>
      </c>
    </row>
    <row r="41" spans="1:18" x14ac:dyDescent="0.25">
      <c r="A41" t="s">
        <v>805</v>
      </c>
      <c r="B41" t="s">
        <v>399</v>
      </c>
      <c r="C41" t="s">
        <v>399</v>
      </c>
      <c r="D41" t="s">
        <v>399</v>
      </c>
      <c r="E41" t="s">
        <v>399</v>
      </c>
      <c r="F41" t="s">
        <v>399</v>
      </c>
      <c r="G41" t="s">
        <v>399</v>
      </c>
      <c r="H41" t="s">
        <v>399</v>
      </c>
      <c r="I41" t="s">
        <v>399</v>
      </c>
      <c r="J41" t="s">
        <v>399</v>
      </c>
      <c r="K41" t="s">
        <v>399</v>
      </c>
      <c r="L41" t="s">
        <v>399</v>
      </c>
      <c r="M41" t="s">
        <v>399</v>
      </c>
      <c r="N41" t="s">
        <v>399</v>
      </c>
      <c r="O41" t="s">
        <v>399</v>
      </c>
      <c r="P41" t="s">
        <v>399</v>
      </c>
      <c r="Q41" t="s">
        <v>399</v>
      </c>
      <c r="R41" t="s">
        <v>399</v>
      </c>
    </row>
    <row r="42" spans="1:18" x14ac:dyDescent="0.25">
      <c r="A42" t="s">
        <v>806</v>
      </c>
      <c r="B42" t="s">
        <v>399</v>
      </c>
      <c r="C42" t="s">
        <v>399</v>
      </c>
      <c r="D42" t="s">
        <v>399</v>
      </c>
      <c r="E42" t="s">
        <v>399</v>
      </c>
      <c r="F42" t="s">
        <v>399</v>
      </c>
      <c r="G42" t="s">
        <v>399</v>
      </c>
      <c r="H42" t="s">
        <v>399</v>
      </c>
      <c r="I42" t="s">
        <v>399</v>
      </c>
      <c r="J42" t="s">
        <v>399</v>
      </c>
      <c r="K42" t="s">
        <v>399</v>
      </c>
      <c r="L42" t="s">
        <v>399</v>
      </c>
      <c r="M42" t="s">
        <v>400</v>
      </c>
      <c r="N42" t="s">
        <v>399</v>
      </c>
      <c r="O42" t="s">
        <v>399</v>
      </c>
      <c r="P42" t="s">
        <v>399</v>
      </c>
      <c r="Q42" t="s">
        <v>399</v>
      </c>
      <c r="R42" t="s">
        <v>400</v>
      </c>
    </row>
    <row r="43" spans="1:18" x14ac:dyDescent="0.25">
      <c r="A43" t="s">
        <v>807</v>
      </c>
      <c r="B43" t="s">
        <v>399</v>
      </c>
      <c r="C43" t="s">
        <v>399</v>
      </c>
      <c r="D43" t="s">
        <v>399</v>
      </c>
      <c r="E43" t="s">
        <v>399</v>
      </c>
      <c r="F43" t="s">
        <v>399</v>
      </c>
      <c r="G43" t="s">
        <v>399</v>
      </c>
      <c r="H43" t="s">
        <v>399</v>
      </c>
      <c r="I43" t="s">
        <v>399</v>
      </c>
      <c r="J43" t="s">
        <v>399</v>
      </c>
      <c r="K43" t="s">
        <v>399</v>
      </c>
      <c r="L43" t="s">
        <v>399</v>
      </c>
      <c r="M43" t="s">
        <v>399</v>
      </c>
      <c r="N43" t="s">
        <v>399</v>
      </c>
      <c r="O43" t="s">
        <v>399</v>
      </c>
      <c r="P43" t="s">
        <v>399</v>
      </c>
      <c r="Q43" t="s">
        <v>399</v>
      </c>
      <c r="R43" t="s">
        <v>399</v>
      </c>
    </row>
    <row r="44" spans="1:18" x14ac:dyDescent="0.25">
      <c r="A44" t="s">
        <v>808</v>
      </c>
      <c r="B44" t="s">
        <v>399</v>
      </c>
      <c r="C44" t="s">
        <v>399</v>
      </c>
      <c r="D44" t="s">
        <v>399</v>
      </c>
      <c r="E44" t="s">
        <v>399</v>
      </c>
      <c r="F44" t="s">
        <v>399</v>
      </c>
      <c r="G44" t="s">
        <v>399</v>
      </c>
      <c r="H44" t="s">
        <v>399</v>
      </c>
      <c r="I44" t="s">
        <v>399</v>
      </c>
      <c r="J44" t="s">
        <v>399</v>
      </c>
      <c r="K44" t="s">
        <v>399</v>
      </c>
      <c r="L44" t="s">
        <v>399</v>
      </c>
      <c r="M44" t="s">
        <v>399</v>
      </c>
      <c r="N44" t="s">
        <v>399</v>
      </c>
      <c r="O44" t="s">
        <v>399</v>
      </c>
      <c r="P44" t="s">
        <v>399</v>
      </c>
      <c r="Q44" t="s">
        <v>399</v>
      </c>
      <c r="R44" t="s">
        <v>399</v>
      </c>
    </row>
    <row r="45" spans="1:18" x14ac:dyDescent="0.25">
      <c r="A45" t="s">
        <v>809</v>
      </c>
      <c r="B45" t="s">
        <v>399</v>
      </c>
      <c r="C45" t="s">
        <v>399</v>
      </c>
      <c r="D45" t="s">
        <v>399</v>
      </c>
      <c r="E45" t="s">
        <v>399</v>
      </c>
      <c r="F45" t="s">
        <v>399</v>
      </c>
      <c r="G45" t="s">
        <v>399</v>
      </c>
      <c r="H45" t="s">
        <v>399</v>
      </c>
      <c r="I45" t="s">
        <v>399</v>
      </c>
      <c r="J45" t="s">
        <v>399</v>
      </c>
      <c r="K45" t="s">
        <v>399</v>
      </c>
      <c r="L45" t="s">
        <v>399</v>
      </c>
      <c r="M45" t="s">
        <v>399</v>
      </c>
      <c r="N45" t="s">
        <v>399</v>
      </c>
      <c r="O45" t="s">
        <v>399</v>
      </c>
      <c r="P45" t="s">
        <v>399</v>
      </c>
      <c r="Q45" t="s">
        <v>399</v>
      </c>
      <c r="R45" t="s">
        <v>399</v>
      </c>
    </row>
    <row r="46" spans="1:18" x14ac:dyDescent="0.25">
      <c r="A46" t="s">
        <v>810</v>
      </c>
      <c r="B46" t="s">
        <v>399</v>
      </c>
      <c r="C46" t="s">
        <v>399</v>
      </c>
      <c r="D46" t="s">
        <v>399</v>
      </c>
      <c r="E46" t="s">
        <v>399</v>
      </c>
      <c r="F46" t="s">
        <v>399</v>
      </c>
      <c r="G46" t="s">
        <v>399</v>
      </c>
      <c r="H46" t="s">
        <v>399</v>
      </c>
      <c r="I46" t="s">
        <v>399</v>
      </c>
      <c r="J46" t="s">
        <v>399</v>
      </c>
      <c r="K46" t="s">
        <v>399</v>
      </c>
      <c r="L46" t="s">
        <v>399</v>
      </c>
      <c r="M46" t="s">
        <v>399</v>
      </c>
      <c r="N46" t="s">
        <v>399</v>
      </c>
      <c r="O46" t="s">
        <v>399</v>
      </c>
      <c r="P46" t="s">
        <v>399</v>
      </c>
      <c r="Q46" t="s">
        <v>400</v>
      </c>
      <c r="R46" t="s">
        <v>399</v>
      </c>
    </row>
    <row r="47" spans="1:18" x14ac:dyDescent="0.25">
      <c r="A47" t="s">
        <v>811</v>
      </c>
      <c r="B47" t="s">
        <v>399</v>
      </c>
      <c r="C47" t="s">
        <v>399</v>
      </c>
      <c r="D47" t="s">
        <v>399</v>
      </c>
      <c r="E47" t="s">
        <v>399</v>
      </c>
      <c r="F47" t="s">
        <v>399</v>
      </c>
      <c r="G47" t="s">
        <v>399</v>
      </c>
      <c r="H47" t="s">
        <v>399</v>
      </c>
      <c r="I47" t="s">
        <v>399</v>
      </c>
      <c r="J47" t="s">
        <v>399</v>
      </c>
      <c r="K47" t="s">
        <v>399</v>
      </c>
      <c r="L47" t="s">
        <v>399</v>
      </c>
      <c r="M47" t="s">
        <v>399</v>
      </c>
      <c r="N47" t="s">
        <v>399</v>
      </c>
      <c r="O47" t="s">
        <v>399</v>
      </c>
      <c r="P47" t="s">
        <v>399</v>
      </c>
      <c r="Q47" t="s">
        <v>399</v>
      </c>
      <c r="R47" t="s">
        <v>399</v>
      </c>
    </row>
    <row r="48" spans="1:18" x14ac:dyDescent="0.25">
      <c r="A48" t="s">
        <v>812</v>
      </c>
      <c r="B48" t="s">
        <v>399</v>
      </c>
      <c r="C48" t="s">
        <v>399</v>
      </c>
      <c r="D48" t="s">
        <v>400</v>
      </c>
      <c r="E48" t="s">
        <v>399</v>
      </c>
      <c r="F48" t="s">
        <v>399</v>
      </c>
      <c r="G48" t="s">
        <v>399</v>
      </c>
      <c r="H48" t="s">
        <v>399</v>
      </c>
      <c r="I48" t="s">
        <v>399</v>
      </c>
      <c r="J48" t="s">
        <v>399</v>
      </c>
      <c r="K48" t="s">
        <v>399</v>
      </c>
      <c r="L48" t="s">
        <v>399</v>
      </c>
      <c r="M48" t="s">
        <v>399</v>
      </c>
      <c r="N48" t="s">
        <v>399</v>
      </c>
      <c r="O48" t="s">
        <v>399</v>
      </c>
      <c r="P48" t="s">
        <v>399</v>
      </c>
      <c r="Q48" t="s">
        <v>399</v>
      </c>
      <c r="R48" t="s">
        <v>399</v>
      </c>
    </row>
    <row r="49" spans="1:18" x14ac:dyDescent="0.25">
      <c r="A49" t="s">
        <v>813</v>
      </c>
      <c r="B49" t="s">
        <v>399</v>
      </c>
      <c r="C49" t="s">
        <v>399</v>
      </c>
      <c r="D49" t="s">
        <v>399</v>
      </c>
      <c r="E49" t="s">
        <v>399</v>
      </c>
      <c r="F49" t="s">
        <v>399</v>
      </c>
      <c r="G49" t="s">
        <v>399</v>
      </c>
      <c r="H49" t="s">
        <v>399</v>
      </c>
      <c r="I49" t="s">
        <v>399</v>
      </c>
      <c r="J49" t="s">
        <v>399</v>
      </c>
      <c r="K49" t="s">
        <v>399</v>
      </c>
      <c r="L49" t="s">
        <v>399</v>
      </c>
      <c r="M49" t="s">
        <v>399</v>
      </c>
      <c r="N49" t="s">
        <v>399</v>
      </c>
      <c r="O49" t="s">
        <v>399</v>
      </c>
      <c r="P49" t="s">
        <v>399</v>
      </c>
      <c r="Q49" t="s">
        <v>399</v>
      </c>
      <c r="R49" t="s">
        <v>399</v>
      </c>
    </row>
    <row r="50" spans="1:18" x14ac:dyDescent="0.25">
      <c r="A50" t="s">
        <v>814</v>
      </c>
      <c r="B50" t="s">
        <v>399</v>
      </c>
      <c r="C50" t="s">
        <v>399</v>
      </c>
      <c r="D50" t="s">
        <v>399</v>
      </c>
      <c r="E50" t="s">
        <v>399</v>
      </c>
      <c r="F50" t="s">
        <v>399</v>
      </c>
      <c r="G50" t="s">
        <v>399</v>
      </c>
      <c r="H50" t="s">
        <v>399</v>
      </c>
      <c r="I50" t="s">
        <v>399</v>
      </c>
      <c r="J50" t="s">
        <v>399</v>
      </c>
      <c r="K50" t="s">
        <v>399</v>
      </c>
      <c r="L50" t="s">
        <v>399</v>
      </c>
      <c r="M50" t="s">
        <v>399</v>
      </c>
      <c r="N50" t="s">
        <v>399</v>
      </c>
      <c r="O50" t="s">
        <v>399</v>
      </c>
      <c r="P50" t="s">
        <v>399</v>
      </c>
      <c r="Q50" t="s">
        <v>399</v>
      </c>
      <c r="R50" t="s">
        <v>399</v>
      </c>
    </row>
    <row r="51" spans="1:18" x14ac:dyDescent="0.25">
      <c r="A51" t="s">
        <v>815</v>
      </c>
      <c r="B51" t="s">
        <v>399</v>
      </c>
      <c r="C51" t="s">
        <v>399</v>
      </c>
      <c r="D51" t="s">
        <v>399</v>
      </c>
      <c r="E51" t="s">
        <v>399</v>
      </c>
      <c r="F51" t="s">
        <v>399</v>
      </c>
      <c r="G51" t="s">
        <v>399</v>
      </c>
      <c r="H51" t="s">
        <v>399</v>
      </c>
      <c r="I51" t="s">
        <v>399</v>
      </c>
      <c r="J51" t="s">
        <v>399</v>
      </c>
      <c r="K51" t="s">
        <v>399</v>
      </c>
      <c r="L51" t="s">
        <v>399</v>
      </c>
      <c r="M51" t="s">
        <v>399</v>
      </c>
      <c r="N51" t="s">
        <v>399</v>
      </c>
      <c r="O51" t="s">
        <v>399</v>
      </c>
      <c r="P51" t="s">
        <v>399</v>
      </c>
      <c r="Q51" t="s">
        <v>399</v>
      </c>
      <c r="R51" t="s">
        <v>399</v>
      </c>
    </row>
    <row r="52" spans="1:18" x14ac:dyDescent="0.25">
      <c r="A52" t="s">
        <v>816</v>
      </c>
      <c r="B52" t="s">
        <v>399</v>
      </c>
      <c r="C52" t="s">
        <v>399</v>
      </c>
      <c r="D52" t="s">
        <v>399</v>
      </c>
      <c r="E52" t="s">
        <v>399</v>
      </c>
      <c r="F52" t="s">
        <v>399</v>
      </c>
      <c r="G52" t="s">
        <v>399</v>
      </c>
      <c r="H52" t="s">
        <v>399</v>
      </c>
      <c r="I52" t="s">
        <v>399</v>
      </c>
      <c r="J52" t="s">
        <v>399</v>
      </c>
      <c r="K52" t="s">
        <v>399</v>
      </c>
      <c r="L52" t="s">
        <v>399</v>
      </c>
      <c r="M52" t="s">
        <v>399</v>
      </c>
      <c r="N52" t="s">
        <v>399</v>
      </c>
      <c r="O52" t="s">
        <v>399</v>
      </c>
      <c r="P52" t="s">
        <v>399</v>
      </c>
      <c r="Q52" t="s">
        <v>399</v>
      </c>
      <c r="R52" t="s">
        <v>399</v>
      </c>
    </row>
    <row r="53" spans="1:18" x14ac:dyDescent="0.25">
      <c r="A53" t="s">
        <v>817</v>
      </c>
      <c r="B53" t="s">
        <v>399</v>
      </c>
      <c r="C53" t="s">
        <v>399</v>
      </c>
      <c r="D53" t="s">
        <v>399</v>
      </c>
      <c r="E53" t="s">
        <v>399</v>
      </c>
      <c r="F53" t="s">
        <v>399</v>
      </c>
      <c r="G53" t="s">
        <v>399</v>
      </c>
      <c r="H53" t="s">
        <v>399</v>
      </c>
      <c r="I53" t="s">
        <v>399</v>
      </c>
      <c r="J53" t="s">
        <v>400</v>
      </c>
      <c r="K53" t="s">
        <v>400</v>
      </c>
      <c r="L53" t="s">
        <v>400</v>
      </c>
      <c r="M53" t="s">
        <v>399</v>
      </c>
      <c r="N53" t="s">
        <v>399</v>
      </c>
      <c r="O53" t="s">
        <v>399</v>
      </c>
      <c r="P53" t="s">
        <v>399</v>
      </c>
      <c r="Q53" t="s">
        <v>399</v>
      </c>
      <c r="R53" t="s">
        <v>399</v>
      </c>
    </row>
    <row r="54" spans="1:18" x14ac:dyDescent="0.25">
      <c r="A54" t="s">
        <v>818</v>
      </c>
      <c r="B54" t="s">
        <v>399</v>
      </c>
      <c r="C54" t="s">
        <v>399</v>
      </c>
      <c r="D54" t="s">
        <v>399</v>
      </c>
      <c r="E54" t="s">
        <v>399</v>
      </c>
      <c r="F54" t="s">
        <v>399</v>
      </c>
      <c r="G54" t="s">
        <v>399</v>
      </c>
      <c r="H54" t="s">
        <v>399</v>
      </c>
      <c r="I54" t="s">
        <v>399</v>
      </c>
      <c r="J54" t="s">
        <v>399</v>
      </c>
      <c r="K54" t="s">
        <v>399</v>
      </c>
      <c r="L54" t="s">
        <v>399</v>
      </c>
      <c r="M54" t="s">
        <v>399</v>
      </c>
      <c r="N54" t="s">
        <v>399</v>
      </c>
      <c r="O54" t="s">
        <v>399</v>
      </c>
      <c r="P54" t="s">
        <v>399</v>
      </c>
      <c r="Q54" t="s">
        <v>399</v>
      </c>
      <c r="R54" t="s">
        <v>399</v>
      </c>
    </row>
    <row r="55" spans="1:18" x14ac:dyDescent="0.25">
      <c r="A55" t="s">
        <v>819</v>
      </c>
      <c r="B55" t="s">
        <v>399</v>
      </c>
      <c r="C55" t="s">
        <v>399</v>
      </c>
      <c r="D55" t="s">
        <v>399</v>
      </c>
      <c r="E55" t="s">
        <v>399</v>
      </c>
      <c r="F55" t="s">
        <v>399</v>
      </c>
      <c r="G55" t="s">
        <v>399</v>
      </c>
      <c r="H55" t="s">
        <v>399</v>
      </c>
      <c r="I55" t="s">
        <v>399</v>
      </c>
      <c r="J55" t="s">
        <v>399</v>
      </c>
      <c r="K55" t="s">
        <v>399</v>
      </c>
      <c r="L55" t="s">
        <v>399</v>
      </c>
      <c r="M55" t="s">
        <v>399</v>
      </c>
      <c r="N55" t="s">
        <v>399</v>
      </c>
      <c r="O55" t="s">
        <v>399</v>
      </c>
      <c r="P55" t="s">
        <v>399</v>
      </c>
      <c r="Q55" t="s">
        <v>399</v>
      </c>
      <c r="R55" t="s">
        <v>399</v>
      </c>
    </row>
    <row r="56" spans="1:18" x14ac:dyDescent="0.25">
      <c r="A56" t="s">
        <v>820</v>
      </c>
      <c r="B56" t="s">
        <v>399</v>
      </c>
      <c r="C56" t="s">
        <v>399</v>
      </c>
      <c r="D56" t="s">
        <v>399</v>
      </c>
      <c r="E56" t="s">
        <v>399</v>
      </c>
      <c r="F56" t="s">
        <v>399</v>
      </c>
      <c r="G56" t="s">
        <v>399</v>
      </c>
      <c r="H56" t="s">
        <v>400</v>
      </c>
      <c r="I56" t="s">
        <v>399</v>
      </c>
      <c r="J56" t="s">
        <v>399</v>
      </c>
      <c r="K56" t="s">
        <v>399</v>
      </c>
      <c r="L56" t="s">
        <v>400</v>
      </c>
      <c r="M56" t="s">
        <v>400</v>
      </c>
      <c r="N56" t="s">
        <v>399</v>
      </c>
      <c r="O56" t="s">
        <v>399</v>
      </c>
      <c r="P56" t="s">
        <v>399</v>
      </c>
      <c r="Q56" t="s">
        <v>399</v>
      </c>
      <c r="R56" t="s">
        <v>399</v>
      </c>
    </row>
    <row r="57" spans="1:18" x14ac:dyDescent="0.25">
      <c r="A57" t="s">
        <v>821</v>
      </c>
      <c r="B57" t="s">
        <v>399</v>
      </c>
      <c r="C57" t="s">
        <v>399</v>
      </c>
      <c r="D57" t="s">
        <v>399</v>
      </c>
      <c r="E57" t="s">
        <v>399</v>
      </c>
      <c r="F57" t="s">
        <v>399</v>
      </c>
      <c r="G57" t="s">
        <v>399</v>
      </c>
      <c r="H57" t="s">
        <v>399</v>
      </c>
      <c r="I57" t="s">
        <v>399</v>
      </c>
      <c r="J57" t="s">
        <v>399</v>
      </c>
      <c r="K57" t="s">
        <v>399</v>
      </c>
      <c r="L57" t="s">
        <v>399</v>
      </c>
      <c r="M57" t="s">
        <v>399</v>
      </c>
      <c r="N57" t="s">
        <v>399</v>
      </c>
      <c r="O57" t="s">
        <v>399</v>
      </c>
      <c r="P57" t="s">
        <v>399</v>
      </c>
      <c r="Q57" t="s">
        <v>399</v>
      </c>
      <c r="R57" t="s">
        <v>399</v>
      </c>
    </row>
    <row r="58" spans="1:18" x14ac:dyDescent="0.25">
      <c r="A58" t="s">
        <v>822</v>
      </c>
      <c r="B58" t="s">
        <v>399</v>
      </c>
      <c r="C58" t="s">
        <v>399</v>
      </c>
      <c r="D58" t="s">
        <v>399</v>
      </c>
      <c r="E58" t="s">
        <v>399</v>
      </c>
      <c r="F58" t="s">
        <v>399</v>
      </c>
      <c r="G58" t="s">
        <v>399</v>
      </c>
      <c r="H58" t="s">
        <v>399</v>
      </c>
      <c r="I58" t="s">
        <v>399</v>
      </c>
      <c r="J58" t="s">
        <v>399</v>
      </c>
      <c r="K58" t="s">
        <v>399</v>
      </c>
      <c r="L58" t="s">
        <v>399</v>
      </c>
      <c r="M58" t="s">
        <v>399</v>
      </c>
      <c r="N58" t="s">
        <v>399</v>
      </c>
      <c r="O58" t="s">
        <v>399</v>
      </c>
      <c r="P58" t="s">
        <v>399</v>
      </c>
      <c r="Q58" t="s">
        <v>399</v>
      </c>
      <c r="R58" t="s">
        <v>399</v>
      </c>
    </row>
    <row r="59" spans="1:18" x14ac:dyDescent="0.25">
      <c r="A59" t="s">
        <v>823</v>
      </c>
      <c r="B59" t="s">
        <v>399</v>
      </c>
      <c r="C59" t="s">
        <v>399</v>
      </c>
      <c r="D59" t="s">
        <v>399</v>
      </c>
      <c r="E59" t="s">
        <v>399</v>
      </c>
      <c r="F59" t="s">
        <v>399</v>
      </c>
      <c r="G59" t="s">
        <v>399</v>
      </c>
      <c r="H59" t="s">
        <v>400</v>
      </c>
      <c r="I59" t="s">
        <v>399</v>
      </c>
      <c r="J59" t="s">
        <v>399</v>
      </c>
      <c r="K59" t="s">
        <v>399</v>
      </c>
      <c r="L59" t="s">
        <v>399</v>
      </c>
      <c r="M59" t="s">
        <v>399</v>
      </c>
      <c r="N59" t="s">
        <v>399</v>
      </c>
      <c r="O59" t="s">
        <v>399</v>
      </c>
      <c r="P59" t="s">
        <v>399</v>
      </c>
      <c r="Q59" t="s">
        <v>399</v>
      </c>
      <c r="R59" t="s">
        <v>399</v>
      </c>
    </row>
    <row r="60" spans="1:18" x14ac:dyDescent="0.25">
      <c r="A60" t="s">
        <v>824</v>
      </c>
      <c r="B60" t="s">
        <v>399</v>
      </c>
      <c r="C60" t="s">
        <v>399</v>
      </c>
      <c r="D60" t="s">
        <v>399</v>
      </c>
      <c r="E60" t="s">
        <v>399</v>
      </c>
      <c r="F60" t="s">
        <v>399</v>
      </c>
      <c r="G60" t="s">
        <v>400</v>
      </c>
      <c r="H60" t="s">
        <v>399</v>
      </c>
      <c r="I60" t="s">
        <v>399</v>
      </c>
      <c r="J60" t="s">
        <v>399</v>
      </c>
      <c r="K60" t="s">
        <v>399</v>
      </c>
      <c r="L60" t="s">
        <v>399</v>
      </c>
      <c r="M60" t="s">
        <v>399</v>
      </c>
      <c r="N60" t="s">
        <v>400</v>
      </c>
      <c r="O60" t="s">
        <v>399</v>
      </c>
      <c r="P60" t="s">
        <v>399</v>
      </c>
      <c r="Q60" t="s">
        <v>399</v>
      </c>
      <c r="R60" t="s">
        <v>399</v>
      </c>
    </row>
    <row r="61" spans="1:18" x14ac:dyDescent="0.25">
      <c r="A61" t="s">
        <v>825</v>
      </c>
      <c r="B61" t="s">
        <v>399</v>
      </c>
      <c r="C61" t="s">
        <v>399</v>
      </c>
      <c r="D61" t="s">
        <v>399</v>
      </c>
      <c r="E61" t="s">
        <v>399</v>
      </c>
      <c r="F61" t="s">
        <v>399</v>
      </c>
      <c r="G61" t="s">
        <v>399</v>
      </c>
      <c r="H61" t="s">
        <v>399</v>
      </c>
      <c r="I61" t="s">
        <v>399</v>
      </c>
      <c r="J61" t="s">
        <v>399</v>
      </c>
      <c r="K61" t="s">
        <v>399</v>
      </c>
      <c r="L61" t="s">
        <v>399</v>
      </c>
      <c r="M61" t="s">
        <v>399</v>
      </c>
      <c r="N61" t="s">
        <v>399</v>
      </c>
      <c r="O61" t="s">
        <v>399</v>
      </c>
      <c r="P61" t="s">
        <v>399</v>
      </c>
      <c r="Q61" t="s">
        <v>399</v>
      </c>
      <c r="R61" t="s">
        <v>399</v>
      </c>
    </row>
    <row r="62" spans="1:18" x14ac:dyDescent="0.25">
      <c r="A62" t="s">
        <v>826</v>
      </c>
      <c r="B62" t="s">
        <v>399</v>
      </c>
      <c r="C62" t="s">
        <v>399</v>
      </c>
      <c r="D62" t="s">
        <v>399</v>
      </c>
      <c r="E62" t="s">
        <v>399</v>
      </c>
      <c r="F62" t="s">
        <v>399</v>
      </c>
      <c r="G62" t="s">
        <v>399</v>
      </c>
      <c r="H62" t="s">
        <v>399</v>
      </c>
      <c r="I62" t="s">
        <v>399</v>
      </c>
      <c r="J62" t="s">
        <v>399</v>
      </c>
      <c r="K62" t="s">
        <v>399</v>
      </c>
      <c r="L62" t="s">
        <v>399</v>
      </c>
      <c r="M62" t="s">
        <v>399</v>
      </c>
      <c r="N62" t="s">
        <v>399</v>
      </c>
      <c r="O62" t="s">
        <v>399</v>
      </c>
      <c r="P62" t="s">
        <v>399</v>
      </c>
      <c r="Q62" t="s">
        <v>399</v>
      </c>
      <c r="R62" t="s">
        <v>399</v>
      </c>
    </row>
    <row r="63" spans="1:18" x14ac:dyDescent="0.25">
      <c r="A63" t="s">
        <v>827</v>
      </c>
      <c r="B63" t="s">
        <v>399</v>
      </c>
      <c r="C63" t="s">
        <v>399</v>
      </c>
      <c r="D63" t="s">
        <v>399</v>
      </c>
      <c r="E63" t="s">
        <v>399</v>
      </c>
      <c r="F63" t="s">
        <v>399</v>
      </c>
      <c r="G63" t="s">
        <v>399</v>
      </c>
      <c r="H63" t="s">
        <v>399</v>
      </c>
      <c r="I63" t="s">
        <v>399</v>
      </c>
      <c r="J63" t="s">
        <v>399</v>
      </c>
      <c r="K63" t="s">
        <v>399</v>
      </c>
      <c r="L63" t="s">
        <v>399</v>
      </c>
      <c r="M63" t="s">
        <v>399</v>
      </c>
      <c r="N63" t="s">
        <v>399</v>
      </c>
      <c r="O63" t="s">
        <v>399</v>
      </c>
      <c r="P63" t="s">
        <v>399</v>
      </c>
      <c r="Q63" t="s">
        <v>399</v>
      </c>
      <c r="R63" t="s">
        <v>399</v>
      </c>
    </row>
    <row r="64" spans="1:18" x14ac:dyDescent="0.25">
      <c r="A64" t="s">
        <v>828</v>
      </c>
      <c r="B64" t="s">
        <v>399</v>
      </c>
      <c r="C64" t="s">
        <v>399</v>
      </c>
      <c r="D64" t="s">
        <v>399</v>
      </c>
      <c r="E64" t="s">
        <v>399</v>
      </c>
      <c r="F64" t="s">
        <v>399</v>
      </c>
      <c r="G64" t="s">
        <v>399</v>
      </c>
      <c r="H64" t="s">
        <v>399</v>
      </c>
      <c r="I64" t="s">
        <v>399</v>
      </c>
      <c r="J64" t="s">
        <v>399</v>
      </c>
      <c r="K64" t="s">
        <v>399</v>
      </c>
      <c r="L64" t="s">
        <v>399</v>
      </c>
      <c r="M64" t="s">
        <v>399</v>
      </c>
      <c r="N64" t="s">
        <v>399</v>
      </c>
      <c r="O64" t="s">
        <v>399</v>
      </c>
      <c r="P64" t="s">
        <v>399</v>
      </c>
      <c r="Q64" t="s">
        <v>399</v>
      </c>
      <c r="R64" t="s">
        <v>399</v>
      </c>
    </row>
    <row r="65" spans="1:18" x14ac:dyDescent="0.25">
      <c r="A65" t="s">
        <v>829</v>
      </c>
      <c r="B65" t="s">
        <v>399</v>
      </c>
      <c r="C65" t="s">
        <v>399</v>
      </c>
      <c r="D65" t="s">
        <v>399</v>
      </c>
      <c r="E65" t="s">
        <v>399</v>
      </c>
      <c r="F65" t="s">
        <v>399</v>
      </c>
      <c r="G65" t="s">
        <v>399</v>
      </c>
      <c r="H65" t="s">
        <v>399</v>
      </c>
      <c r="I65" t="s">
        <v>399</v>
      </c>
      <c r="J65" t="s">
        <v>399</v>
      </c>
      <c r="K65" t="s">
        <v>399</v>
      </c>
      <c r="L65" t="s">
        <v>399</v>
      </c>
      <c r="M65" t="s">
        <v>399</v>
      </c>
      <c r="N65" t="s">
        <v>400</v>
      </c>
      <c r="O65" t="s">
        <v>399</v>
      </c>
      <c r="P65" t="s">
        <v>399</v>
      </c>
      <c r="Q65" t="s">
        <v>399</v>
      </c>
      <c r="R65" t="s">
        <v>399</v>
      </c>
    </row>
    <row r="66" spans="1:18" x14ac:dyDescent="0.25">
      <c r="A66" t="s">
        <v>830</v>
      </c>
      <c r="B66" t="s">
        <v>399</v>
      </c>
      <c r="C66" t="s">
        <v>399</v>
      </c>
      <c r="D66" t="s">
        <v>399</v>
      </c>
      <c r="E66" t="s">
        <v>399</v>
      </c>
      <c r="F66" t="s">
        <v>399</v>
      </c>
      <c r="G66" t="s">
        <v>399</v>
      </c>
      <c r="H66" t="s">
        <v>399</v>
      </c>
      <c r="I66" t="s">
        <v>399</v>
      </c>
      <c r="J66" t="s">
        <v>399</v>
      </c>
      <c r="K66" t="s">
        <v>399</v>
      </c>
      <c r="L66" t="s">
        <v>399</v>
      </c>
      <c r="M66" t="s">
        <v>399</v>
      </c>
      <c r="N66" t="s">
        <v>399</v>
      </c>
      <c r="O66" t="s">
        <v>399</v>
      </c>
      <c r="P66" t="s">
        <v>399</v>
      </c>
      <c r="Q66" t="s">
        <v>399</v>
      </c>
      <c r="R66" t="s">
        <v>399</v>
      </c>
    </row>
    <row r="67" spans="1:18" x14ac:dyDescent="0.25">
      <c r="A67" t="s">
        <v>831</v>
      </c>
      <c r="B67" t="s">
        <v>399</v>
      </c>
      <c r="C67" t="s">
        <v>399</v>
      </c>
      <c r="D67" t="s">
        <v>399</v>
      </c>
      <c r="E67" t="s">
        <v>399</v>
      </c>
      <c r="F67" t="s">
        <v>399</v>
      </c>
      <c r="G67" t="s">
        <v>399</v>
      </c>
      <c r="H67" t="s">
        <v>399</v>
      </c>
      <c r="I67" t="s">
        <v>399</v>
      </c>
      <c r="J67" t="s">
        <v>399</v>
      </c>
      <c r="K67" t="s">
        <v>399</v>
      </c>
      <c r="L67" t="s">
        <v>399</v>
      </c>
      <c r="M67" t="s">
        <v>399</v>
      </c>
      <c r="N67" t="s">
        <v>399</v>
      </c>
      <c r="O67" t="s">
        <v>399</v>
      </c>
      <c r="P67" t="s">
        <v>399</v>
      </c>
      <c r="Q67" t="s">
        <v>399</v>
      </c>
      <c r="R67" t="s">
        <v>399</v>
      </c>
    </row>
    <row r="68" spans="1:18" x14ac:dyDescent="0.25">
      <c r="A68" t="s">
        <v>832</v>
      </c>
      <c r="B68" t="s">
        <v>399</v>
      </c>
      <c r="C68" t="s">
        <v>399</v>
      </c>
      <c r="D68" t="s">
        <v>399</v>
      </c>
      <c r="E68" t="s">
        <v>399</v>
      </c>
      <c r="F68" t="s">
        <v>399</v>
      </c>
      <c r="G68" t="s">
        <v>399</v>
      </c>
      <c r="H68" t="s">
        <v>400</v>
      </c>
      <c r="I68" t="s">
        <v>399</v>
      </c>
      <c r="J68" t="s">
        <v>399</v>
      </c>
      <c r="K68" t="s">
        <v>399</v>
      </c>
      <c r="L68" t="s">
        <v>399</v>
      </c>
      <c r="M68" t="s">
        <v>400</v>
      </c>
      <c r="N68" t="s">
        <v>399</v>
      </c>
      <c r="O68" t="s">
        <v>399</v>
      </c>
      <c r="P68" t="s">
        <v>399</v>
      </c>
      <c r="Q68" t="s">
        <v>399</v>
      </c>
      <c r="R68" t="s">
        <v>399</v>
      </c>
    </row>
    <row r="69" spans="1:18" x14ac:dyDescent="0.25">
      <c r="A69" t="s">
        <v>833</v>
      </c>
      <c r="B69" t="s">
        <v>399</v>
      </c>
      <c r="C69" t="s">
        <v>399</v>
      </c>
      <c r="D69" t="s">
        <v>399</v>
      </c>
      <c r="E69" t="s">
        <v>399</v>
      </c>
      <c r="F69" t="s">
        <v>399</v>
      </c>
      <c r="G69" t="s">
        <v>399</v>
      </c>
      <c r="H69" t="s">
        <v>399</v>
      </c>
      <c r="I69" t="s">
        <v>399</v>
      </c>
      <c r="J69" t="s">
        <v>399</v>
      </c>
      <c r="K69" t="s">
        <v>399</v>
      </c>
      <c r="L69" t="s">
        <v>399</v>
      </c>
      <c r="M69" t="s">
        <v>399</v>
      </c>
      <c r="N69" t="s">
        <v>399</v>
      </c>
      <c r="O69" t="s">
        <v>399</v>
      </c>
      <c r="P69" t="s">
        <v>399</v>
      </c>
      <c r="Q69" t="s">
        <v>399</v>
      </c>
      <c r="R69" t="s">
        <v>399</v>
      </c>
    </row>
    <row r="70" spans="1:18" x14ac:dyDescent="0.25">
      <c r="A70" t="s">
        <v>834</v>
      </c>
      <c r="B70" t="s">
        <v>399</v>
      </c>
      <c r="C70" t="s">
        <v>399</v>
      </c>
      <c r="D70" t="s">
        <v>399</v>
      </c>
      <c r="E70" t="s">
        <v>399</v>
      </c>
      <c r="F70" t="s">
        <v>399</v>
      </c>
      <c r="G70" t="s">
        <v>399</v>
      </c>
      <c r="H70" t="s">
        <v>400</v>
      </c>
      <c r="I70" t="s">
        <v>399</v>
      </c>
      <c r="J70" t="s">
        <v>399</v>
      </c>
      <c r="K70" t="s">
        <v>399</v>
      </c>
      <c r="L70" t="s">
        <v>400</v>
      </c>
      <c r="M70" t="s">
        <v>400</v>
      </c>
      <c r="N70" t="s">
        <v>400</v>
      </c>
      <c r="O70" t="s">
        <v>399</v>
      </c>
      <c r="P70" t="s">
        <v>399</v>
      </c>
      <c r="Q70" t="s">
        <v>399</v>
      </c>
      <c r="R70" t="s">
        <v>400</v>
      </c>
    </row>
    <row r="71" spans="1:18" x14ac:dyDescent="0.25">
      <c r="A71" t="s">
        <v>835</v>
      </c>
      <c r="B71" t="s">
        <v>399</v>
      </c>
      <c r="C71" t="s">
        <v>399</v>
      </c>
      <c r="D71" t="s">
        <v>399</v>
      </c>
      <c r="E71" t="s">
        <v>399</v>
      </c>
      <c r="F71" t="s">
        <v>399</v>
      </c>
      <c r="G71" t="s">
        <v>399</v>
      </c>
      <c r="H71" t="s">
        <v>399</v>
      </c>
      <c r="I71" t="s">
        <v>399</v>
      </c>
      <c r="J71" t="s">
        <v>399</v>
      </c>
      <c r="K71" t="s">
        <v>399</v>
      </c>
      <c r="L71" t="s">
        <v>399</v>
      </c>
      <c r="M71" t="s">
        <v>399</v>
      </c>
      <c r="N71" t="s">
        <v>399</v>
      </c>
      <c r="O71" t="s">
        <v>399</v>
      </c>
      <c r="P71" t="s">
        <v>399</v>
      </c>
      <c r="Q71" t="s">
        <v>399</v>
      </c>
      <c r="R71" t="s">
        <v>399</v>
      </c>
    </row>
    <row r="72" spans="1:18" x14ac:dyDescent="0.25">
      <c r="A72" t="s">
        <v>836</v>
      </c>
      <c r="B72" t="s">
        <v>399</v>
      </c>
      <c r="C72" t="s">
        <v>399</v>
      </c>
      <c r="D72" t="s">
        <v>399</v>
      </c>
      <c r="E72" t="s">
        <v>399</v>
      </c>
      <c r="F72" t="s">
        <v>399</v>
      </c>
      <c r="G72" t="s">
        <v>399</v>
      </c>
      <c r="H72" t="s">
        <v>399</v>
      </c>
      <c r="I72" t="s">
        <v>399</v>
      </c>
      <c r="J72" t="s">
        <v>399</v>
      </c>
      <c r="K72" t="s">
        <v>399</v>
      </c>
      <c r="L72" t="s">
        <v>399</v>
      </c>
      <c r="M72" t="s">
        <v>399</v>
      </c>
      <c r="N72" t="s">
        <v>399</v>
      </c>
      <c r="O72" t="s">
        <v>399</v>
      </c>
      <c r="P72" t="s">
        <v>399</v>
      </c>
      <c r="Q72" t="s">
        <v>399</v>
      </c>
      <c r="R72" t="s">
        <v>399</v>
      </c>
    </row>
    <row r="73" spans="1:18" x14ac:dyDescent="0.25">
      <c r="A73" t="s">
        <v>837</v>
      </c>
      <c r="B73" t="s">
        <v>399</v>
      </c>
      <c r="C73" t="s">
        <v>399</v>
      </c>
      <c r="D73" t="s">
        <v>399</v>
      </c>
      <c r="E73" t="s">
        <v>399</v>
      </c>
      <c r="F73" t="s">
        <v>399</v>
      </c>
      <c r="G73" t="s">
        <v>399</v>
      </c>
      <c r="H73" t="s">
        <v>399</v>
      </c>
      <c r="I73" t="s">
        <v>399</v>
      </c>
      <c r="J73" t="s">
        <v>399</v>
      </c>
      <c r="K73" t="s">
        <v>399</v>
      </c>
      <c r="L73" t="s">
        <v>399</v>
      </c>
      <c r="M73" t="s">
        <v>399</v>
      </c>
      <c r="N73" t="s">
        <v>399</v>
      </c>
      <c r="O73" t="s">
        <v>399</v>
      </c>
      <c r="P73" t="s">
        <v>399</v>
      </c>
      <c r="Q73" t="s">
        <v>399</v>
      </c>
      <c r="R73" t="s">
        <v>399</v>
      </c>
    </row>
    <row r="74" spans="1:18" x14ac:dyDescent="0.25">
      <c r="A74" t="s">
        <v>838</v>
      </c>
      <c r="B74" t="s">
        <v>399</v>
      </c>
      <c r="C74" t="s">
        <v>399</v>
      </c>
      <c r="D74" t="s">
        <v>399</v>
      </c>
      <c r="E74" t="s">
        <v>399</v>
      </c>
      <c r="F74" t="s">
        <v>399</v>
      </c>
      <c r="G74" t="s">
        <v>399</v>
      </c>
      <c r="H74" t="s">
        <v>399</v>
      </c>
      <c r="I74" t="s">
        <v>399</v>
      </c>
      <c r="J74" t="s">
        <v>399</v>
      </c>
      <c r="K74" t="s">
        <v>399</v>
      </c>
      <c r="L74" t="s">
        <v>399</v>
      </c>
      <c r="M74" t="s">
        <v>399</v>
      </c>
      <c r="N74" t="s">
        <v>399</v>
      </c>
      <c r="O74" t="s">
        <v>399</v>
      </c>
      <c r="P74" t="s">
        <v>399</v>
      </c>
      <c r="Q74" t="s">
        <v>399</v>
      </c>
      <c r="R74" t="s">
        <v>399</v>
      </c>
    </row>
    <row r="75" spans="1:18" x14ac:dyDescent="0.25">
      <c r="A75" t="s">
        <v>839</v>
      </c>
      <c r="B75" t="s">
        <v>399</v>
      </c>
      <c r="C75" t="s">
        <v>399</v>
      </c>
      <c r="D75" t="s">
        <v>399</v>
      </c>
      <c r="E75" t="s">
        <v>399</v>
      </c>
      <c r="F75" t="s">
        <v>399</v>
      </c>
      <c r="G75" t="s">
        <v>399</v>
      </c>
      <c r="H75" t="s">
        <v>399</v>
      </c>
      <c r="I75" t="s">
        <v>399</v>
      </c>
      <c r="J75" t="s">
        <v>399</v>
      </c>
      <c r="K75" t="s">
        <v>399</v>
      </c>
      <c r="L75" t="s">
        <v>399</v>
      </c>
      <c r="M75" t="s">
        <v>399</v>
      </c>
      <c r="N75" t="s">
        <v>399</v>
      </c>
      <c r="O75" t="s">
        <v>399</v>
      </c>
      <c r="P75" t="s">
        <v>399</v>
      </c>
      <c r="Q75" t="s">
        <v>399</v>
      </c>
      <c r="R75" t="s">
        <v>399</v>
      </c>
    </row>
    <row r="76" spans="1:18" x14ac:dyDescent="0.25">
      <c r="A76" t="s">
        <v>840</v>
      </c>
      <c r="B76" t="s">
        <v>399</v>
      </c>
      <c r="C76" t="s">
        <v>399</v>
      </c>
      <c r="D76" t="s">
        <v>399</v>
      </c>
      <c r="E76" t="s">
        <v>399</v>
      </c>
      <c r="F76" t="s">
        <v>399</v>
      </c>
      <c r="G76" t="s">
        <v>399</v>
      </c>
      <c r="H76" t="s">
        <v>399</v>
      </c>
      <c r="I76" t="s">
        <v>399</v>
      </c>
      <c r="J76" t="s">
        <v>399</v>
      </c>
      <c r="K76" t="s">
        <v>399</v>
      </c>
      <c r="L76" t="s">
        <v>399</v>
      </c>
      <c r="M76" t="s">
        <v>399</v>
      </c>
      <c r="N76" t="s">
        <v>399</v>
      </c>
      <c r="O76" t="s">
        <v>399</v>
      </c>
      <c r="P76" t="s">
        <v>399</v>
      </c>
      <c r="Q76" t="s">
        <v>399</v>
      </c>
      <c r="R76" t="s">
        <v>399</v>
      </c>
    </row>
    <row r="77" spans="1:18" x14ac:dyDescent="0.25">
      <c r="A77" t="s">
        <v>841</v>
      </c>
      <c r="B77" t="s">
        <v>399</v>
      </c>
      <c r="C77" t="s">
        <v>399</v>
      </c>
      <c r="D77" t="s">
        <v>399</v>
      </c>
      <c r="E77" t="s">
        <v>399</v>
      </c>
      <c r="F77" t="s">
        <v>399</v>
      </c>
      <c r="G77" t="s">
        <v>399</v>
      </c>
      <c r="H77" t="s">
        <v>399</v>
      </c>
      <c r="I77" t="s">
        <v>399</v>
      </c>
      <c r="J77" t="s">
        <v>399</v>
      </c>
      <c r="K77" t="s">
        <v>399</v>
      </c>
      <c r="L77" t="s">
        <v>399</v>
      </c>
      <c r="M77" t="s">
        <v>399</v>
      </c>
      <c r="N77" t="s">
        <v>399</v>
      </c>
      <c r="O77" t="s">
        <v>399</v>
      </c>
      <c r="P77" t="s">
        <v>399</v>
      </c>
      <c r="Q77" t="s">
        <v>399</v>
      </c>
      <c r="R77" t="s">
        <v>399</v>
      </c>
    </row>
    <row r="78" spans="1:18" x14ac:dyDescent="0.25">
      <c r="A78" t="s">
        <v>842</v>
      </c>
      <c r="B78" t="s">
        <v>399</v>
      </c>
      <c r="C78" t="s">
        <v>399</v>
      </c>
      <c r="D78" t="s">
        <v>399</v>
      </c>
      <c r="E78" t="s">
        <v>399</v>
      </c>
      <c r="F78" t="s">
        <v>399</v>
      </c>
      <c r="G78" t="s">
        <v>399</v>
      </c>
      <c r="H78" t="s">
        <v>399</v>
      </c>
      <c r="I78" t="s">
        <v>399</v>
      </c>
      <c r="J78" t="s">
        <v>399</v>
      </c>
      <c r="K78" t="s">
        <v>399</v>
      </c>
      <c r="L78" t="s">
        <v>399</v>
      </c>
      <c r="M78" t="s">
        <v>399</v>
      </c>
      <c r="N78" t="s">
        <v>399</v>
      </c>
      <c r="O78" t="s">
        <v>399</v>
      </c>
      <c r="P78" t="s">
        <v>399</v>
      </c>
      <c r="Q78" t="s">
        <v>399</v>
      </c>
      <c r="R78" t="s">
        <v>399</v>
      </c>
    </row>
    <row r="79" spans="1:18" x14ac:dyDescent="0.25">
      <c r="A79" t="s">
        <v>843</v>
      </c>
      <c r="B79" t="s">
        <v>399</v>
      </c>
      <c r="C79" t="s">
        <v>399</v>
      </c>
      <c r="D79" t="s">
        <v>399</v>
      </c>
      <c r="E79" t="s">
        <v>399</v>
      </c>
      <c r="F79" t="s">
        <v>399</v>
      </c>
      <c r="G79" t="s">
        <v>399</v>
      </c>
      <c r="H79" t="s">
        <v>399</v>
      </c>
      <c r="I79" t="s">
        <v>399</v>
      </c>
      <c r="J79" t="s">
        <v>399</v>
      </c>
      <c r="K79" t="s">
        <v>399</v>
      </c>
      <c r="L79" t="s">
        <v>399</v>
      </c>
      <c r="M79" t="s">
        <v>399</v>
      </c>
      <c r="N79" t="s">
        <v>399</v>
      </c>
      <c r="O79" t="s">
        <v>399</v>
      </c>
      <c r="P79" t="s">
        <v>399</v>
      </c>
      <c r="Q79" t="s">
        <v>399</v>
      </c>
      <c r="R79" t="s">
        <v>399</v>
      </c>
    </row>
    <row r="80" spans="1:18" x14ac:dyDescent="0.25">
      <c r="A80" t="s">
        <v>844</v>
      </c>
      <c r="B80" t="s">
        <v>399</v>
      </c>
      <c r="C80" t="s">
        <v>399</v>
      </c>
      <c r="D80" t="s">
        <v>399</v>
      </c>
      <c r="E80" t="s">
        <v>399</v>
      </c>
      <c r="F80" t="s">
        <v>399</v>
      </c>
      <c r="G80" t="s">
        <v>399</v>
      </c>
      <c r="H80" t="s">
        <v>399</v>
      </c>
      <c r="I80" t="s">
        <v>399</v>
      </c>
      <c r="J80" t="s">
        <v>399</v>
      </c>
      <c r="K80" t="s">
        <v>399</v>
      </c>
      <c r="L80" t="s">
        <v>399</v>
      </c>
      <c r="M80" t="s">
        <v>399</v>
      </c>
      <c r="N80" t="s">
        <v>399</v>
      </c>
      <c r="O80" t="s">
        <v>399</v>
      </c>
      <c r="P80" t="s">
        <v>399</v>
      </c>
      <c r="Q80" t="s">
        <v>399</v>
      </c>
      <c r="R80" t="s">
        <v>399</v>
      </c>
    </row>
    <row r="81" spans="1:18" x14ac:dyDescent="0.25">
      <c r="A81" t="s">
        <v>845</v>
      </c>
      <c r="B81" t="s">
        <v>399</v>
      </c>
      <c r="C81" t="s">
        <v>399</v>
      </c>
      <c r="D81" t="s">
        <v>399</v>
      </c>
      <c r="E81" t="s">
        <v>399</v>
      </c>
      <c r="F81" t="s">
        <v>399</v>
      </c>
      <c r="G81" t="s">
        <v>399</v>
      </c>
      <c r="H81" t="s">
        <v>399</v>
      </c>
      <c r="I81" t="s">
        <v>399</v>
      </c>
      <c r="J81" t="s">
        <v>399</v>
      </c>
      <c r="K81" t="s">
        <v>399</v>
      </c>
      <c r="L81" t="s">
        <v>399</v>
      </c>
      <c r="M81" t="s">
        <v>399</v>
      </c>
      <c r="N81" t="s">
        <v>399</v>
      </c>
      <c r="O81" t="s">
        <v>399</v>
      </c>
      <c r="P81" t="s">
        <v>399</v>
      </c>
      <c r="Q81" t="s">
        <v>399</v>
      </c>
      <c r="R81" t="s">
        <v>399</v>
      </c>
    </row>
    <row r="82" spans="1:18" x14ac:dyDescent="0.25">
      <c r="A82" t="s">
        <v>846</v>
      </c>
      <c r="B82" t="s">
        <v>399</v>
      </c>
      <c r="C82" t="s">
        <v>399</v>
      </c>
      <c r="D82" t="s">
        <v>399</v>
      </c>
      <c r="E82" t="s">
        <v>399</v>
      </c>
      <c r="F82" t="s">
        <v>399</v>
      </c>
      <c r="G82" t="s">
        <v>399</v>
      </c>
      <c r="H82" t="s">
        <v>399</v>
      </c>
      <c r="I82" t="s">
        <v>399</v>
      </c>
      <c r="J82" t="s">
        <v>399</v>
      </c>
      <c r="K82" t="s">
        <v>399</v>
      </c>
      <c r="L82" t="s">
        <v>399</v>
      </c>
      <c r="M82" t="s">
        <v>399</v>
      </c>
      <c r="N82" t="s">
        <v>399</v>
      </c>
      <c r="O82" t="s">
        <v>399</v>
      </c>
      <c r="P82" t="s">
        <v>399</v>
      </c>
      <c r="Q82" t="s">
        <v>399</v>
      </c>
      <c r="R82" t="s">
        <v>399</v>
      </c>
    </row>
    <row r="83" spans="1:18" x14ac:dyDescent="0.25">
      <c r="A83" t="s">
        <v>847</v>
      </c>
      <c r="B83" t="s">
        <v>399</v>
      </c>
      <c r="C83" t="s">
        <v>399</v>
      </c>
      <c r="D83" t="s">
        <v>399</v>
      </c>
      <c r="E83" t="s">
        <v>399</v>
      </c>
      <c r="F83" t="s">
        <v>399</v>
      </c>
      <c r="G83" t="s">
        <v>399</v>
      </c>
      <c r="H83" t="s">
        <v>399</v>
      </c>
      <c r="I83" t="s">
        <v>399</v>
      </c>
      <c r="J83" t="s">
        <v>399</v>
      </c>
      <c r="K83" t="s">
        <v>399</v>
      </c>
      <c r="L83" t="s">
        <v>399</v>
      </c>
      <c r="M83" t="s">
        <v>399</v>
      </c>
      <c r="N83" t="s">
        <v>399</v>
      </c>
      <c r="O83" t="s">
        <v>399</v>
      </c>
      <c r="P83" t="s">
        <v>399</v>
      </c>
      <c r="Q83" t="s">
        <v>399</v>
      </c>
      <c r="R83" t="s">
        <v>399</v>
      </c>
    </row>
    <row r="84" spans="1:18" x14ac:dyDescent="0.25">
      <c r="A84" t="s">
        <v>848</v>
      </c>
      <c r="B84" t="s">
        <v>399</v>
      </c>
      <c r="C84" t="s">
        <v>399</v>
      </c>
      <c r="D84" t="s">
        <v>399</v>
      </c>
      <c r="E84" t="s">
        <v>399</v>
      </c>
      <c r="F84" t="s">
        <v>399</v>
      </c>
      <c r="G84" t="s">
        <v>399</v>
      </c>
      <c r="H84" t="s">
        <v>399</v>
      </c>
      <c r="I84" t="s">
        <v>399</v>
      </c>
      <c r="J84" t="s">
        <v>399</v>
      </c>
      <c r="K84" t="s">
        <v>399</v>
      </c>
      <c r="L84" t="s">
        <v>399</v>
      </c>
      <c r="M84" t="s">
        <v>399</v>
      </c>
      <c r="N84" t="s">
        <v>399</v>
      </c>
      <c r="O84" t="s">
        <v>399</v>
      </c>
      <c r="P84" t="s">
        <v>399</v>
      </c>
      <c r="Q84" t="s">
        <v>399</v>
      </c>
      <c r="R84" t="s">
        <v>399</v>
      </c>
    </row>
    <row r="85" spans="1:18" x14ac:dyDescent="0.25">
      <c r="A85" t="s">
        <v>849</v>
      </c>
      <c r="B85" t="s">
        <v>399</v>
      </c>
      <c r="C85" t="s">
        <v>399</v>
      </c>
      <c r="D85" t="s">
        <v>400</v>
      </c>
      <c r="E85" t="s">
        <v>399</v>
      </c>
      <c r="F85" t="s">
        <v>399</v>
      </c>
      <c r="G85" t="s">
        <v>399</v>
      </c>
      <c r="H85" t="s">
        <v>399</v>
      </c>
      <c r="I85" t="s">
        <v>399</v>
      </c>
      <c r="J85" t="s">
        <v>399</v>
      </c>
      <c r="K85" t="s">
        <v>399</v>
      </c>
      <c r="L85" t="s">
        <v>399</v>
      </c>
      <c r="M85" t="s">
        <v>399</v>
      </c>
      <c r="N85" t="s">
        <v>400</v>
      </c>
      <c r="O85" t="s">
        <v>399</v>
      </c>
      <c r="P85" t="s">
        <v>399</v>
      </c>
      <c r="Q85" t="s">
        <v>399</v>
      </c>
      <c r="R85" t="s">
        <v>399</v>
      </c>
    </row>
    <row r="86" spans="1:18" x14ac:dyDescent="0.25">
      <c r="A86" t="s">
        <v>850</v>
      </c>
      <c r="B86" t="s">
        <v>399</v>
      </c>
      <c r="C86" t="s">
        <v>399</v>
      </c>
      <c r="D86" t="s">
        <v>399</v>
      </c>
      <c r="E86" t="s">
        <v>399</v>
      </c>
      <c r="F86" t="s">
        <v>399</v>
      </c>
      <c r="G86" t="s">
        <v>399</v>
      </c>
      <c r="H86" t="s">
        <v>399</v>
      </c>
      <c r="I86" t="s">
        <v>399</v>
      </c>
      <c r="J86" t="s">
        <v>399</v>
      </c>
      <c r="K86" t="s">
        <v>399</v>
      </c>
      <c r="L86" t="s">
        <v>399</v>
      </c>
      <c r="M86" t="s">
        <v>399</v>
      </c>
      <c r="N86" t="s">
        <v>399</v>
      </c>
      <c r="O86" t="s">
        <v>399</v>
      </c>
      <c r="P86" t="s">
        <v>399</v>
      </c>
      <c r="Q86" t="s">
        <v>399</v>
      </c>
      <c r="R86" t="s">
        <v>399</v>
      </c>
    </row>
    <row r="87" spans="1:18" x14ac:dyDescent="0.25">
      <c r="A87" t="s">
        <v>851</v>
      </c>
      <c r="B87" t="s">
        <v>399</v>
      </c>
      <c r="C87" t="s">
        <v>399</v>
      </c>
      <c r="D87" t="s">
        <v>399</v>
      </c>
      <c r="E87" t="s">
        <v>399</v>
      </c>
      <c r="F87" t="s">
        <v>399</v>
      </c>
      <c r="G87" t="s">
        <v>399</v>
      </c>
      <c r="H87" t="s">
        <v>399</v>
      </c>
      <c r="I87" t="s">
        <v>399</v>
      </c>
      <c r="J87" t="s">
        <v>399</v>
      </c>
      <c r="K87" t="s">
        <v>399</v>
      </c>
      <c r="L87" t="s">
        <v>399</v>
      </c>
      <c r="M87" t="s">
        <v>399</v>
      </c>
      <c r="N87" t="s">
        <v>399</v>
      </c>
      <c r="O87" t="s">
        <v>399</v>
      </c>
      <c r="P87" t="s">
        <v>399</v>
      </c>
      <c r="Q87" t="s">
        <v>399</v>
      </c>
      <c r="R87" t="s">
        <v>399</v>
      </c>
    </row>
    <row r="88" spans="1:18" x14ac:dyDescent="0.25">
      <c r="A88" t="s">
        <v>852</v>
      </c>
      <c r="B88" t="s">
        <v>399</v>
      </c>
      <c r="C88" t="s">
        <v>399</v>
      </c>
      <c r="D88" t="s">
        <v>399</v>
      </c>
      <c r="E88" t="s">
        <v>399</v>
      </c>
      <c r="F88" t="s">
        <v>399</v>
      </c>
      <c r="G88" t="s">
        <v>399</v>
      </c>
      <c r="H88" t="s">
        <v>400</v>
      </c>
      <c r="I88" t="s">
        <v>399</v>
      </c>
      <c r="J88" t="s">
        <v>400</v>
      </c>
      <c r="K88" t="s">
        <v>399</v>
      </c>
      <c r="L88" t="s">
        <v>399</v>
      </c>
      <c r="M88" t="s">
        <v>400</v>
      </c>
      <c r="N88" t="s">
        <v>400</v>
      </c>
      <c r="O88" t="s">
        <v>399</v>
      </c>
      <c r="P88" t="s">
        <v>399</v>
      </c>
      <c r="Q88" t="s">
        <v>399</v>
      </c>
      <c r="R88" t="s">
        <v>399</v>
      </c>
    </row>
    <row r="89" spans="1:18" x14ac:dyDescent="0.25">
      <c r="A89" t="s">
        <v>853</v>
      </c>
      <c r="B89" t="s">
        <v>399</v>
      </c>
      <c r="C89" t="s">
        <v>399</v>
      </c>
      <c r="D89" t="s">
        <v>399</v>
      </c>
      <c r="E89" t="s">
        <v>399</v>
      </c>
      <c r="F89" t="s">
        <v>399</v>
      </c>
      <c r="G89" t="s">
        <v>399</v>
      </c>
      <c r="H89" t="s">
        <v>399</v>
      </c>
      <c r="I89" t="s">
        <v>399</v>
      </c>
      <c r="J89" t="s">
        <v>399</v>
      </c>
      <c r="K89" t="s">
        <v>399</v>
      </c>
      <c r="L89" t="s">
        <v>399</v>
      </c>
      <c r="M89" t="s">
        <v>399</v>
      </c>
      <c r="N89" t="s">
        <v>399</v>
      </c>
      <c r="O89" t="s">
        <v>399</v>
      </c>
      <c r="P89" t="s">
        <v>399</v>
      </c>
      <c r="Q89" t="s">
        <v>399</v>
      </c>
      <c r="R89" t="s">
        <v>399</v>
      </c>
    </row>
    <row r="90" spans="1:18" x14ac:dyDescent="0.25">
      <c r="A90" t="s">
        <v>854</v>
      </c>
      <c r="B90" t="s">
        <v>399</v>
      </c>
      <c r="C90" t="s">
        <v>399</v>
      </c>
      <c r="D90" t="s">
        <v>399</v>
      </c>
      <c r="E90" t="s">
        <v>399</v>
      </c>
      <c r="F90" t="s">
        <v>399</v>
      </c>
      <c r="G90" t="s">
        <v>399</v>
      </c>
      <c r="H90" t="s">
        <v>399</v>
      </c>
      <c r="I90" t="s">
        <v>399</v>
      </c>
      <c r="J90" t="s">
        <v>399</v>
      </c>
      <c r="K90" t="s">
        <v>399</v>
      </c>
      <c r="L90" t="s">
        <v>399</v>
      </c>
      <c r="M90" t="s">
        <v>399</v>
      </c>
      <c r="N90" t="s">
        <v>399</v>
      </c>
      <c r="O90" t="s">
        <v>399</v>
      </c>
      <c r="P90" t="s">
        <v>399</v>
      </c>
      <c r="Q90" t="s">
        <v>399</v>
      </c>
      <c r="R90" t="s">
        <v>399</v>
      </c>
    </row>
    <row r="91" spans="1:18" x14ac:dyDescent="0.25">
      <c r="A91" t="s">
        <v>855</v>
      </c>
      <c r="B91" t="s">
        <v>399</v>
      </c>
      <c r="C91" t="s">
        <v>399</v>
      </c>
      <c r="D91" t="s">
        <v>399</v>
      </c>
      <c r="E91" t="s">
        <v>399</v>
      </c>
      <c r="F91" t="s">
        <v>399</v>
      </c>
      <c r="G91" t="s">
        <v>399</v>
      </c>
      <c r="H91" t="s">
        <v>399</v>
      </c>
      <c r="I91" t="s">
        <v>399</v>
      </c>
      <c r="J91" t="s">
        <v>399</v>
      </c>
      <c r="K91" t="s">
        <v>399</v>
      </c>
      <c r="L91" t="s">
        <v>399</v>
      </c>
      <c r="M91" t="s">
        <v>399</v>
      </c>
      <c r="N91" t="s">
        <v>399</v>
      </c>
      <c r="O91" t="s">
        <v>399</v>
      </c>
      <c r="P91" t="s">
        <v>399</v>
      </c>
      <c r="Q91" t="s">
        <v>399</v>
      </c>
      <c r="R91" t="s">
        <v>399</v>
      </c>
    </row>
    <row r="92" spans="1:18" x14ac:dyDescent="0.25">
      <c r="A92" t="s">
        <v>856</v>
      </c>
      <c r="B92" t="s">
        <v>399</v>
      </c>
      <c r="C92" t="s">
        <v>399</v>
      </c>
      <c r="D92" t="s">
        <v>399</v>
      </c>
      <c r="E92" t="s">
        <v>399</v>
      </c>
      <c r="F92" t="s">
        <v>399</v>
      </c>
      <c r="G92" t="s">
        <v>399</v>
      </c>
      <c r="H92" t="s">
        <v>399</v>
      </c>
      <c r="I92" t="s">
        <v>399</v>
      </c>
      <c r="J92" t="s">
        <v>399</v>
      </c>
      <c r="K92" t="s">
        <v>399</v>
      </c>
      <c r="L92" t="s">
        <v>399</v>
      </c>
      <c r="M92" t="s">
        <v>399</v>
      </c>
      <c r="N92" t="s">
        <v>399</v>
      </c>
      <c r="O92" t="s">
        <v>399</v>
      </c>
      <c r="P92" t="s">
        <v>399</v>
      </c>
      <c r="Q92" t="s">
        <v>399</v>
      </c>
      <c r="R92" t="s">
        <v>399</v>
      </c>
    </row>
    <row r="93" spans="1:18" x14ac:dyDescent="0.25">
      <c r="A93" t="s">
        <v>857</v>
      </c>
      <c r="B93" t="s">
        <v>399</v>
      </c>
      <c r="C93" t="s">
        <v>399</v>
      </c>
      <c r="D93" t="s">
        <v>399</v>
      </c>
      <c r="E93" t="s">
        <v>399</v>
      </c>
      <c r="F93" t="s">
        <v>399</v>
      </c>
      <c r="G93" t="s">
        <v>399</v>
      </c>
      <c r="H93" t="s">
        <v>399</v>
      </c>
      <c r="I93" t="s">
        <v>399</v>
      </c>
      <c r="J93" t="s">
        <v>399</v>
      </c>
      <c r="K93" t="s">
        <v>399</v>
      </c>
      <c r="L93" t="s">
        <v>399</v>
      </c>
      <c r="M93" t="s">
        <v>399</v>
      </c>
      <c r="N93" t="s">
        <v>399</v>
      </c>
      <c r="O93" t="s">
        <v>399</v>
      </c>
      <c r="P93" t="s">
        <v>399</v>
      </c>
      <c r="Q93" t="s">
        <v>399</v>
      </c>
      <c r="R93" t="s">
        <v>399</v>
      </c>
    </row>
    <row r="94" spans="1:18" x14ac:dyDescent="0.25">
      <c r="A94" t="s">
        <v>858</v>
      </c>
      <c r="B94" t="s">
        <v>399</v>
      </c>
      <c r="C94" t="s">
        <v>399</v>
      </c>
      <c r="D94" t="s">
        <v>399</v>
      </c>
      <c r="E94" t="s">
        <v>399</v>
      </c>
      <c r="F94" t="s">
        <v>399</v>
      </c>
      <c r="G94" t="s">
        <v>399</v>
      </c>
      <c r="H94" t="s">
        <v>399</v>
      </c>
      <c r="I94" t="s">
        <v>399</v>
      </c>
      <c r="J94" t="s">
        <v>399</v>
      </c>
      <c r="K94" t="s">
        <v>399</v>
      </c>
      <c r="L94" t="s">
        <v>399</v>
      </c>
      <c r="M94" t="s">
        <v>399</v>
      </c>
      <c r="N94" t="s">
        <v>399</v>
      </c>
      <c r="O94" t="s">
        <v>399</v>
      </c>
      <c r="P94" t="s">
        <v>399</v>
      </c>
      <c r="Q94" t="s">
        <v>399</v>
      </c>
      <c r="R94" t="s">
        <v>399</v>
      </c>
    </row>
    <row r="95" spans="1:18" x14ac:dyDescent="0.25">
      <c r="A95" t="s">
        <v>859</v>
      </c>
      <c r="B95" t="s">
        <v>399</v>
      </c>
      <c r="C95" t="s">
        <v>399</v>
      </c>
      <c r="D95" t="s">
        <v>399</v>
      </c>
      <c r="E95" t="s">
        <v>399</v>
      </c>
      <c r="F95" t="s">
        <v>399</v>
      </c>
      <c r="G95" t="s">
        <v>399</v>
      </c>
      <c r="H95" t="s">
        <v>399</v>
      </c>
      <c r="I95" t="s">
        <v>399</v>
      </c>
      <c r="J95" t="s">
        <v>399</v>
      </c>
      <c r="K95" t="s">
        <v>399</v>
      </c>
      <c r="L95" t="s">
        <v>399</v>
      </c>
      <c r="M95" t="s">
        <v>399</v>
      </c>
      <c r="N95" t="s">
        <v>399</v>
      </c>
      <c r="O95" t="s">
        <v>399</v>
      </c>
      <c r="P95" t="s">
        <v>399</v>
      </c>
      <c r="Q95" t="s">
        <v>399</v>
      </c>
      <c r="R95" t="s">
        <v>399</v>
      </c>
    </row>
    <row r="96" spans="1:18" x14ac:dyDescent="0.25">
      <c r="A96" t="s">
        <v>860</v>
      </c>
      <c r="B96" t="s">
        <v>399</v>
      </c>
      <c r="C96" t="s">
        <v>399</v>
      </c>
      <c r="D96" t="s">
        <v>399</v>
      </c>
      <c r="E96" t="s">
        <v>399</v>
      </c>
      <c r="F96" t="s">
        <v>399</v>
      </c>
      <c r="G96" t="s">
        <v>399</v>
      </c>
      <c r="H96" t="s">
        <v>399</v>
      </c>
      <c r="I96" t="s">
        <v>399</v>
      </c>
      <c r="J96" t="s">
        <v>399</v>
      </c>
      <c r="K96" t="s">
        <v>399</v>
      </c>
      <c r="L96" t="s">
        <v>399</v>
      </c>
      <c r="M96" t="s">
        <v>399</v>
      </c>
      <c r="N96" t="s">
        <v>399</v>
      </c>
      <c r="O96" t="s">
        <v>399</v>
      </c>
      <c r="P96" t="s">
        <v>399</v>
      </c>
      <c r="Q96" t="s">
        <v>399</v>
      </c>
      <c r="R96" t="s">
        <v>399</v>
      </c>
    </row>
    <row r="97" spans="1:18" x14ac:dyDescent="0.25">
      <c r="A97" t="s">
        <v>861</v>
      </c>
      <c r="B97" t="s">
        <v>399</v>
      </c>
      <c r="C97" t="s">
        <v>399</v>
      </c>
      <c r="D97" t="s">
        <v>399</v>
      </c>
      <c r="E97" t="s">
        <v>399</v>
      </c>
      <c r="F97" t="s">
        <v>399</v>
      </c>
      <c r="G97" t="s">
        <v>399</v>
      </c>
      <c r="H97" t="s">
        <v>399</v>
      </c>
      <c r="I97" t="s">
        <v>399</v>
      </c>
      <c r="J97" t="s">
        <v>399</v>
      </c>
      <c r="K97" t="s">
        <v>399</v>
      </c>
      <c r="L97" t="s">
        <v>399</v>
      </c>
      <c r="M97" t="s">
        <v>400</v>
      </c>
      <c r="N97" t="s">
        <v>399</v>
      </c>
      <c r="O97" t="s">
        <v>399</v>
      </c>
      <c r="P97" t="s">
        <v>399</v>
      </c>
      <c r="Q97" t="s">
        <v>399</v>
      </c>
      <c r="R97" t="s">
        <v>399</v>
      </c>
    </row>
    <row r="98" spans="1:18" x14ac:dyDescent="0.25">
      <c r="A98" t="s">
        <v>862</v>
      </c>
      <c r="B98" t="s">
        <v>399</v>
      </c>
      <c r="C98" t="s">
        <v>399</v>
      </c>
      <c r="D98" t="s">
        <v>399</v>
      </c>
      <c r="E98" t="s">
        <v>399</v>
      </c>
      <c r="F98" t="s">
        <v>399</v>
      </c>
      <c r="G98" t="s">
        <v>399</v>
      </c>
      <c r="H98" t="s">
        <v>399</v>
      </c>
      <c r="I98" t="s">
        <v>399</v>
      </c>
      <c r="J98" t="s">
        <v>399</v>
      </c>
      <c r="K98" t="s">
        <v>399</v>
      </c>
      <c r="L98" t="s">
        <v>400</v>
      </c>
      <c r="M98" t="s">
        <v>399</v>
      </c>
      <c r="N98" t="s">
        <v>399</v>
      </c>
      <c r="O98" t="s">
        <v>399</v>
      </c>
      <c r="P98" t="s">
        <v>399</v>
      </c>
      <c r="Q98" t="s">
        <v>399</v>
      </c>
      <c r="R98" t="s">
        <v>400</v>
      </c>
    </row>
    <row r="99" spans="1:18" x14ac:dyDescent="0.25">
      <c r="A99" t="s">
        <v>863</v>
      </c>
      <c r="B99" t="s">
        <v>399</v>
      </c>
      <c r="C99" t="s">
        <v>399</v>
      </c>
      <c r="D99" t="s">
        <v>399</v>
      </c>
      <c r="E99" t="s">
        <v>399</v>
      </c>
      <c r="F99" t="s">
        <v>399</v>
      </c>
      <c r="G99" t="s">
        <v>399</v>
      </c>
      <c r="H99" t="s">
        <v>399</v>
      </c>
      <c r="I99" t="s">
        <v>399</v>
      </c>
      <c r="J99" t="s">
        <v>399</v>
      </c>
      <c r="K99" t="s">
        <v>399</v>
      </c>
      <c r="L99" t="s">
        <v>399</v>
      </c>
      <c r="M99" t="s">
        <v>399</v>
      </c>
      <c r="N99" t="s">
        <v>399</v>
      </c>
      <c r="O99" t="s">
        <v>399</v>
      </c>
      <c r="P99" t="s">
        <v>399</v>
      </c>
      <c r="Q99" t="s">
        <v>399</v>
      </c>
      <c r="R99" t="s">
        <v>399</v>
      </c>
    </row>
    <row r="100" spans="1:18" x14ac:dyDescent="0.25">
      <c r="A100" t="s">
        <v>864</v>
      </c>
      <c r="B100" t="s">
        <v>399</v>
      </c>
      <c r="C100" t="s">
        <v>399</v>
      </c>
      <c r="D100" t="s">
        <v>399</v>
      </c>
      <c r="E100" t="s">
        <v>399</v>
      </c>
      <c r="F100" t="s">
        <v>399</v>
      </c>
      <c r="G100" t="s">
        <v>399</v>
      </c>
      <c r="H100" t="s">
        <v>399</v>
      </c>
      <c r="I100" t="s">
        <v>399</v>
      </c>
      <c r="J100" t="s">
        <v>399</v>
      </c>
      <c r="K100" t="s">
        <v>399</v>
      </c>
      <c r="L100" t="s">
        <v>399</v>
      </c>
      <c r="M100" t="s">
        <v>399</v>
      </c>
      <c r="N100" t="s">
        <v>399</v>
      </c>
      <c r="O100" t="s">
        <v>399</v>
      </c>
      <c r="P100" t="s">
        <v>399</v>
      </c>
      <c r="Q100" t="s">
        <v>399</v>
      </c>
      <c r="R100" t="s">
        <v>399</v>
      </c>
    </row>
    <row r="101" spans="1:18" x14ac:dyDescent="0.25">
      <c r="A101" t="s">
        <v>865</v>
      </c>
      <c r="B101" t="s">
        <v>399</v>
      </c>
      <c r="C101" t="s">
        <v>399</v>
      </c>
      <c r="D101" t="s">
        <v>399</v>
      </c>
      <c r="E101" t="s">
        <v>399</v>
      </c>
      <c r="F101" t="s">
        <v>399</v>
      </c>
      <c r="G101" t="s">
        <v>399</v>
      </c>
      <c r="H101" t="s">
        <v>399</v>
      </c>
      <c r="I101" t="s">
        <v>399</v>
      </c>
      <c r="J101" t="s">
        <v>399</v>
      </c>
      <c r="K101" t="s">
        <v>399</v>
      </c>
      <c r="L101" t="s">
        <v>399</v>
      </c>
      <c r="M101" t="s">
        <v>399</v>
      </c>
      <c r="N101" t="s">
        <v>399</v>
      </c>
      <c r="O101" t="s">
        <v>399</v>
      </c>
      <c r="P101" t="s">
        <v>399</v>
      </c>
      <c r="Q101" t="s">
        <v>399</v>
      </c>
      <c r="R101" t="s">
        <v>399</v>
      </c>
    </row>
    <row r="102" spans="1:18" x14ac:dyDescent="0.25">
      <c r="A102" t="s">
        <v>866</v>
      </c>
      <c r="B102" t="s">
        <v>399</v>
      </c>
      <c r="C102" t="s">
        <v>399</v>
      </c>
      <c r="D102" t="s">
        <v>399</v>
      </c>
      <c r="E102" t="s">
        <v>399</v>
      </c>
      <c r="F102" t="s">
        <v>399</v>
      </c>
      <c r="G102" t="s">
        <v>400</v>
      </c>
      <c r="H102" t="s">
        <v>399</v>
      </c>
      <c r="I102" t="s">
        <v>399</v>
      </c>
      <c r="J102" t="s">
        <v>399</v>
      </c>
      <c r="K102" t="s">
        <v>399</v>
      </c>
      <c r="L102" t="s">
        <v>399</v>
      </c>
      <c r="M102" t="s">
        <v>399</v>
      </c>
      <c r="N102" t="s">
        <v>400</v>
      </c>
      <c r="O102" t="s">
        <v>399</v>
      </c>
      <c r="P102" t="s">
        <v>399</v>
      </c>
      <c r="Q102" t="s">
        <v>399</v>
      </c>
      <c r="R102" t="s">
        <v>399</v>
      </c>
    </row>
    <row r="103" spans="1:18" x14ac:dyDescent="0.25">
      <c r="A103" t="s">
        <v>867</v>
      </c>
      <c r="B103" t="s">
        <v>399</v>
      </c>
      <c r="C103" t="s">
        <v>399</v>
      </c>
      <c r="D103" t="s">
        <v>399</v>
      </c>
      <c r="E103" t="s">
        <v>399</v>
      </c>
      <c r="F103" t="s">
        <v>399</v>
      </c>
      <c r="G103" t="s">
        <v>399</v>
      </c>
      <c r="H103" t="s">
        <v>399</v>
      </c>
      <c r="I103" t="s">
        <v>399</v>
      </c>
      <c r="J103" t="s">
        <v>399</v>
      </c>
      <c r="K103" t="s">
        <v>399</v>
      </c>
      <c r="L103" t="s">
        <v>399</v>
      </c>
      <c r="M103" t="s">
        <v>399</v>
      </c>
      <c r="N103" t="s">
        <v>399</v>
      </c>
      <c r="O103" t="s">
        <v>399</v>
      </c>
      <c r="P103" t="s">
        <v>399</v>
      </c>
      <c r="Q103" t="s">
        <v>399</v>
      </c>
      <c r="R103" t="s">
        <v>399</v>
      </c>
    </row>
    <row r="104" spans="1:18" x14ac:dyDescent="0.25">
      <c r="A104" t="s">
        <v>868</v>
      </c>
      <c r="B104" t="s">
        <v>399</v>
      </c>
      <c r="C104" t="s">
        <v>399</v>
      </c>
      <c r="D104" t="s">
        <v>400</v>
      </c>
      <c r="E104" t="s">
        <v>400</v>
      </c>
      <c r="F104" t="s">
        <v>399</v>
      </c>
      <c r="G104" t="s">
        <v>399</v>
      </c>
      <c r="H104" t="s">
        <v>399</v>
      </c>
      <c r="I104" t="s">
        <v>399</v>
      </c>
      <c r="J104" t="s">
        <v>399</v>
      </c>
      <c r="K104" t="s">
        <v>400</v>
      </c>
      <c r="L104" t="s">
        <v>400</v>
      </c>
      <c r="M104" t="s">
        <v>399</v>
      </c>
      <c r="N104" t="s">
        <v>400</v>
      </c>
      <c r="O104" t="s">
        <v>399</v>
      </c>
      <c r="P104" t="s">
        <v>399</v>
      </c>
      <c r="Q104" t="s">
        <v>399</v>
      </c>
      <c r="R104" t="s">
        <v>400</v>
      </c>
    </row>
    <row r="105" spans="1:18" x14ac:dyDescent="0.25">
      <c r="A105" t="s">
        <v>869</v>
      </c>
      <c r="B105" t="s">
        <v>399</v>
      </c>
      <c r="C105" t="s">
        <v>399</v>
      </c>
      <c r="D105" t="s">
        <v>399</v>
      </c>
      <c r="E105" t="s">
        <v>399</v>
      </c>
      <c r="F105" t="s">
        <v>399</v>
      </c>
      <c r="G105" t="s">
        <v>399</v>
      </c>
      <c r="H105" t="s">
        <v>399</v>
      </c>
      <c r="I105" t="s">
        <v>399</v>
      </c>
      <c r="J105" t="s">
        <v>399</v>
      </c>
      <c r="K105" t="s">
        <v>399</v>
      </c>
      <c r="L105" t="s">
        <v>399</v>
      </c>
      <c r="M105" t="s">
        <v>399</v>
      </c>
      <c r="N105" t="s">
        <v>399</v>
      </c>
      <c r="O105" t="s">
        <v>399</v>
      </c>
      <c r="P105" t="s">
        <v>399</v>
      </c>
      <c r="Q105" t="s">
        <v>399</v>
      </c>
      <c r="R105" t="s">
        <v>399</v>
      </c>
    </row>
    <row r="106" spans="1:18" x14ac:dyDescent="0.25">
      <c r="A106" t="s">
        <v>870</v>
      </c>
      <c r="B106" t="s">
        <v>399</v>
      </c>
      <c r="C106" t="s">
        <v>399</v>
      </c>
      <c r="D106" t="s">
        <v>399</v>
      </c>
      <c r="E106" t="s">
        <v>399</v>
      </c>
      <c r="F106" t="s">
        <v>399</v>
      </c>
      <c r="G106" t="s">
        <v>399</v>
      </c>
      <c r="H106" t="s">
        <v>399</v>
      </c>
      <c r="I106" t="s">
        <v>399</v>
      </c>
      <c r="J106" t="s">
        <v>399</v>
      </c>
      <c r="K106" t="s">
        <v>399</v>
      </c>
      <c r="L106" t="s">
        <v>399</v>
      </c>
      <c r="M106" t="s">
        <v>399</v>
      </c>
      <c r="N106" t="s">
        <v>399</v>
      </c>
      <c r="O106" t="s">
        <v>399</v>
      </c>
      <c r="P106" t="s">
        <v>399</v>
      </c>
      <c r="Q106" t="s">
        <v>399</v>
      </c>
      <c r="R106" t="s">
        <v>399</v>
      </c>
    </row>
    <row r="107" spans="1:18" x14ac:dyDescent="0.25">
      <c r="A107" t="s">
        <v>871</v>
      </c>
      <c r="B107" t="s">
        <v>399</v>
      </c>
      <c r="C107" t="s">
        <v>399</v>
      </c>
      <c r="D107" t="s">
        <v>399</v>
      </c>
      <c r="E107" t="s">
        <v>399</v>
      </c>
      <c r="F107" t="s">
        <v>399</v>
      </c>
      <c r="G107" t="s">
        <v>399</v>
      </c>
      <c r="H107" t="s">
        <v>399</v>
      </c>
      <c r="I107" t="s">
        <v>399</v>
      </c>
      <c r="J107" t="s">
        <v>399</v>
      </c>
      <c r="K107" t="s">
        <v>399</v>
      </c>
      <c r="L107" t="s">
        <v>399</v>
      </c>
      <c r="M107" t="s">
        <v>399</v>
      </c>
      <c r="N107" t="s">
        <v>399</v>
      </c>
      <c r="O107" t="s">
        <v>399</v>
      </c>
      <c r="P107" t="s">
        <v>399</v>
      </c>
      <c r="Q107" t="s">
        <v>399</v>
      </c>
      <c r="R107" t="s">
        <v>399</v>
      </c>
    </row>
    <row r="108" spans="1:18" x14ac:dyDescent="0.25">
      <c r="A108" t="s">
        <v>872</v>
      </c>
      <c r="B108" t="s">
        <v>399</v>
      </c>
      <c r="C108" t="s">
        <v>399</v>
      </c>
      <c r="D108" t="s">
        <v>399</v>
      </c>
      <c r="E108" t="s">
        <v>399</v>
      </c>
      <c r="F108" t="s">
        <v>399</v>
      </c>
      <c r="G108" t="s">
        <v>399</v>
      </c>
      <c r="H108" t="s">
        <v>399</v>
      </c>
      <c r="I108" t="s">
        <v>399</v>
      </c>
      <c r="J108" t="s">
        <v>399</v>
      </c>
      <c r="K108" t="s">
        <v>399</v>
      </c>
      <c r="L108" t="s">
        <v>399</v>
      </c>
      <c r="M108" t="s">
        <v>399</v>
      </c>
      <c r="N108" t="s">
        <v>399</v>
      </c>
      <c r="O108" t="s">
        <v>399</v>
      </c>
      <c r="P108" t="s">
        <v>399</v>
      </c>
      <c r="Q108" t="s">
        <v>399</v>
      </c>
      <c r="R108" t="s">
        <v>399</v>
      </c>
    </row>
    <row r="109" spans="1:18" x14ac:dyDescent="0.25">
      <c r="A109" t="s">
        <v>873</v>
      </c>
      <c r="B109" t="s">
        <v>399</v>
      </c>
      <c r="C109" t="s">
        <v>399</v>
      </c>
      <c r="D109" t="s">
        <v>399</v>
      </c>
      <c r="E109" t="s">
        <v>400</v>
      </c>
      <c r="F109" t="s">
        <v>399</v>
      </c>
      <c r="G109" t="s">
        <v>399</v>
      </c>
      <c r="H109" t="s">
        <v>399</v>
      </c>
      <c r="I109" t="s">
        <v>399</v>
      </c>
      <c r="J109" t="s">
        <v>399</v>
      </c>
      <c r="K109" t="s">
        <v>399</v>
      </c>
      <c r="L109" t="s">
        <v>400</v>
      </c>
      <c r="M109" t="s">
        <v>399</v>
      </c>
      <c r="N109" t="s">
        <v>399</v>
      </c>
      <c r="O109" t="s">
        <v>399</v>
      </c>
      <c r="P109" t="s">
        <v>399</v>
      </c>
      <c r="Q109" t="s">
        <v>400</v>
      </c>
      <c r="R109" t="s">
        <v>399</v>
      </c>
    </row>
    <row r="110" spans="1:18" x14ac:dyDescent="0.25">
      <c r="A110" t="s">
        <v>874</v>
      </c>
      <c r="B110" t="s">
        <v>399</v>
      </c>
      <c r="C110" t="s">
        <v>399</v>
      </c>
      <c r="D110" t="s">
        <v>399</v>
      </c>
      <c r="E110" t="s">
        <v>399</v>
      </c>
      <c r="F110" t="s">
        <v>399</v>
      </c>
      <c r="G110" t="s">
        <v>399</v>
      </c>
      <c r="H110" t="s">
        <v>399</v>
      </c>
      <c r="I110" t="s">
        <v>399</v>
      </c>
      <c r="J110" t="s">
        <v>399</v>
      </c>
      <c r="K110" t="s">
        <v>399</v>
      </c>
      <c r="L110" t="s">
        <v>399</v>
      </c>
      <c r="M110" t="s">
        <v>399</v>
      </c>
      <c r="N110" t="s">
        <v>399</v>
      </c>
      <c r="O110" t="s">
        <v>399</v>
      </c>
      <c r="P110" t="s">
        <v>399</v>
      </c>
      <c r="Q110" t="s">
        <v>399</v>
      </c>
      <c r="R110" t="s">
        <v>399</v>
      </c>
    </row>
    <row r="111" spans="1:18" x14ac:dyDescent="0.25">
      <c r="A111" t="s">
        <v>875</v>
      </c>
      <c r="B111" t="s">
        <v>399</v>
      </c>
      <c r="C111" t="s">
        <v>399</v>
      </c>
      <c r="D111" t="s">
        <v>399</v>
      </c>
      <c r="E111" t="s">
        <v>399</v>
      </c>
      <c r="F111" t="s">
        <v>399</v>
      </c>
      <c r="G111" t="s">
        <v>399</v>
      </c>
      <c r="H111" t="s">
        <v>399</v>
      </c>
      <c r="I111" t="s">
        <v>399</v>
      </c>
      <c r="J111" t="s">
        <v>399</v>
      </c>
      <c r="K111" t="s">
        <v>399</v>
      </c>
      <c r="L111" t="s">
        <v>399</v>
      </c>
      <c r="M111" t="s">
        <v>399</v>
      </c>
      <c r="N111" t="s">
        <v>399</v>
      </c>
      <c r="O111" t="s">
        <v>399</v>
      </c>
      <c r="P111" t="s">
        <v>399</v>
      </c>
      <c r="Q111" t="s">
        <v>399</v>
      </c>
      <c r="R111" t="s">
        <v>399</v>
      </c>
    </row>
    <row r="112" spans="1:18" x14ac:dyDescent="0.25">
      <c r="A112" t="s">
        <v>876</v>
      </c>
      <c r="B112" t="s">
        <v>399</v>
      </c>
      <c r="C112" t="s">
        <v>399</v>
      </c>
      <c r="D112" t="s">
        <v>399</v>
      </c>
      <c r="E112" t="s">
        <v>399</v>
      </c>
      <c r="F112" t="s">
        <v>399</v>
      </c>
      <c r="G112" t="s">
        <v>399</v>
      </c>
      <c r="H112" t="s">
        <v>399</v>
      </c>
      <c r="I112" t="s">
        <v>399</v>
      </c>
      <c r="J112" t="s">
        <v>399</v>
      </c>
      <c r="K112" t="s">
        <v>399</v>
      </c>
      <c r="L112" t="s">
        <v>399</v>
      </c>
      <c r="M112" t="s">
        <v>399</v>
      </c>
      <c r="N112" t="s">
        <v>399</v>
      </c>
      <c r="O112" t="s">
        <v>399</v>
      </c>
      <c r="P112" t="s">
        <v>399</v>
      </c>
      <c r="Q112" t="s">
        <v>399</v>
      </c>
      <c r="R112" t="s">
        <v>399</v>
      </c>
    </row>
    <row r="113" spans="1:18" x14ac:dyDescent="0.25">
      <c r="A113" t="s">
        <v>877</v>
      </c>
      <c r="B113" t="s">
        <v>399</v>
      </c>
      <c r="C113" t="s">
        <v>399</v>
      </c>
      <c r="D113" t="s">
        <v>399</v>
      </c>
      <c r="E113" t="s">
        <v>399</v>
      </c>
      <c r="F113" t="s">
        <v>399</v>
      </c>
      <c r="G113" t="s">
        <v>399</v>
      </c>
      <c r="H113" t="s">
        <v>399</v>
      </c>
      <c r="I113" t="s">
        <v>399</v>
      </c>
      <c r="J113" t="s">
        <v>399</v>
      </c>
      <c r="K113" t="s">
        <v>399</v>
      </c>
      <c r="L113" t="s">
        <v>399</v>
      </c>
      <c r="M113" t="s">
        <v>399</v>
      </c>
      <c r="N113" t="s">
        <v>399</v>
      </c>
      <c r="O113" t="s">
        <v>399</v>
      </c>
      <c r="P113" t="s">
        <v>399</v>
      </c>
      <c r="Q113" t="s">
        <v>399</v>
      </c>
      <c r="R113" t="s">
        <v>399</v>
      </c>
    </row>
    <row r="114" spans="1:18" x14ac:dyDescent="0.25">
      <c r="A114" t="s">
        <v>878</v>
      </c>
      <c r="B114" t="s">
        <v>399</v>
      </c>
      <c r="C114" t="s">
        <v>399</v>
      </c>
      <c r="D114" t="s">
        <v>400</v>
      </c>
      <c r="E114" t="s">
        <v>399</v>
      </c>
      <c r="F114" t="s">
        <v>399</v>
      </c>
      <c r="G114" t="s">
        <v>399</v>
      </c>
      <c r="H114" t="s">
        <v>399</v>
      </c>
      <c r="I114" t="s">
        <v>399</v>
      </c>
      <c r="J114" t="s">
        <v>399</v>
      </c>
      <c r="K114" t="s">
        <v>399</v>
      </c>
      <c r="L114" t="s">
        <v>400</v>
      </c>
      <c r="M114" t="s">
        <v>399</v>
      </c>
      <c r="N114" t="s">
        <v>399</v>
      </c>
      <c r="O114" t="s">
        <v>399</v>
      </c>
      <c r="P114" t="s">
        <v>399</v>
      </c>
      <c r="Q114" t="s">
        <v>399</v>
      </c>
      <c r="R114" t="s">
        <v>399</v>
      </c>
    </row>
    <row r="115" spans="1:18" x14ac:dyDescent="0.25">
      <c r="A115" t="s">
        <v>879</v>
      </c>
      <c r="B115" t="s">
        <v>399</v>
      </c>
      <c r="C115" t="s">
        <v>399</v>
      </c>
      <c r="D115" t="s">
        <v>399</v>
      </c>
      <c r="E115" t="s">
        <v>399</v>
      </c>
      <c r="F115" t="s">
        <v>399</v>
      </c>
      <c r="G115" t="s">
        <v>399</v>
      </c>
      <c r="H115" t="s">
        <v>399</v>
      </c>
      <c r="I115" t="s">
        <v>399</v>
      </c>
      <c r="J115" t="s">
        <v>399</v>
      </c>
      <c r="K115" t="s">
        <v>399</v>
      </c>
      <c r="L115" t="s">
        <v>399</v>
      </c>
      <c r="M115" t="s">
        <v>399</v>
      </c>
      <c r="N115" t="s">
        <v>399</v>
      </c>
      <c r="O115" t="s">
        <v>399</v>
      </c>
      <c r="P115" t="s">
        <v>399</v>
      </c>
      <c r="Q115" t="s">
        <v>399</v>
      </c>
      <c r="R115" t="s">
        <v>399</v>
      </c>
    </row>
    <row r="116" spans="1:18" x14ac:dyDescent="0.25">
      <c r="A116" t="s">
        <v>880</v>
      </c>
      <c r="B116" t="s">
        <v>399</v>
      </c>
      <c r="C116" t="s">
        <v>399</v>
      </c>
      <c r="D116" t="s">
        <v>399</v>
      </c>
      <c r="E116" t="s">
        <v>399</v>
      </c>
      <c r="F116" t="s">
        <v>399</v>
      </c>
      <c r="G116" t="s">
        <v>399</v>
      </c>
      <c r="H116" t="s">
        <v>399</v>
      </c>
      <c r="I116" t="s">
        <v>399</v>
      </c>
      <c r="J116" t="s">
        <v>399</v>
      </c>
      <c r="K116" t="s">
        <v>399</v>
      </c>
      <c r="L116" t="s">
        <v>399</v>
      </c>
      <c r="M116" t="s">
        <v>399</v>
      </c>
      <c r="N116" t="s">
        <v>399</v>
      </c>
      <c r="O116" t="s">
        <v>399</v>
      </c>
      <c r="P116" t="s">
        <v>399</v>
      </c>
      <c r="Q116" t="s">
        <v>399</v>
      </c>
      <c r="R116" t="s">
        <v>399</v>
      </c>
    </row>
    <row r="117" spans="1:18" x14ac:dyDescent="0.25">
      <c r="A117" t="s">
        <v>881</v>
      </c>
      <c r="B117" t="s">
        <v>399</v>
      </c>
      <c r="C117" t="s">
        <v>399</v>
      </c>
      <c r="D117" t="s">
        <v>399</v>
      </c>
      <c r="E117" t="s">
        <v>399</v>
      </c>
      <c r="F117" t="s">
        <v>399</v>
      </c>
      <c r="G117" t="s">
        <v>399</v>
      </c>
      <c r="H117" t="s">
        <v>399</v>
      </c>
      <c r="I117" t="s">
        <v>399</v>
      </c>
      <c r="J117" t="s">
        <v>400</v>
      </c>
      <c r="K117" t="s">
        <v>399</v>
      </c>
      <c r="L117" t="s">
        <v>400</v>
      </c>
      <c r="M117" t="s">
        <v>399</v>
      </c>
      <c r="N117" t="s">
        <v>399</v>
      </c>
      <c r="O117" t="s">
        <v>399</v>
      </c>
      <c r="P117" t="s">
        <v>399</v>
      </c>
      <c r="Q117" t="s">
        <v>399</v>
      </c>
      <c r="R117" t="s">
        <v>399</v>
      </c>
    </row>
    <row r="118" spans="1:18" x14ac:dyDescent="0.25">
      <c r="A118" t="s">
        <v>882</v>
      </c>
      <c r="B118" t="s">
        <v>399</v>
      </c>
      <c r="C118" t="s">
        <v>399</v>
      </c>
      <c r="D118" t="s">
        <v>399</v>
      </c>
      <c r="E118" t="s">
        <v>399</v>
      </c>
      <c r="F118" t="s">
        <v>399</v>
      </c>
      <c r="G118" t="s">
        <v>399</v>
      </c>
      <c r="H118" t="s">
        <v>399</v>
      </c>
      <c r="I118" t="s">
        <v>399</v>
      </c>
      <c r="J118" t="s">
        <v>399</v>
      </c>
      <c r="K118" t="s">
        <v>399</v>
      </c>
      <c r="L118" t="s">
        <v>399</v>
      </c>
      <c r="M118" t="s">
        <v>399</v>
      </c>
      <c r="N118" t="s">
        <v>399</v>
      </c>
      <c r="O118" t="s">
        <v>399</v>
      </c>
      <c r="P118" t="s">
        <v>399</v>
      </c>
      <c r="Q118" t="s">
        <v>399</v>
      </c>
      <c r="R118" t="s">
        <v>399</v>
      </c>
    </row>
    <row r="119" spans="1:18" x14ac:dyDescent="0.25">
      <c r="A119" t="s">
        <v>883</v>
      </c>
      <c r="B119" t="s">
        <v>400</v>
      </c>
      <c r="C119" t="s">
        <v>399</v>
      </c>
      <c r="D119" t="s">
        <v>399</v>
      </c>
      <c r="E119" t="s">
        <v>399</v>
      </c>
      <c r="F119" t="s">
        <v>399</v>
      </c>
      <c r="G119" t="s">
        <v>399</v>
      </c>
      <c r="H119" t="s">
        <v>400</v>
      </c>
      <c r="I119" t="s">
        <v>399</v>
      </c>
      <c r="J119" t="s">
        <v>399</v>
      </c>
      <c r="K119" t="s">
        <v>399</v>
      </c>
      <c r="L119" t="s">
        <v>399</v>
      </c>
      <c r="M119" t="s">
        <v>399</v>
      </c>
      <c r="N119" t="s">
        <v>400</v>
      </c>
      <c r="O119" t="s">
        <v>399</v>
      </c>
      <c r="P119" t="s">
        <v>399</v>
      </c>
      <c r="Q119" t="s">
        <v>400</v>
      </c>
      <c r="R119" t="s">
        <v>399</v>
      </c>
    </row>
    <row r="120" spans="1:18" x14ac:dyDescent="0.25">
      <c r="A120" t="s">
        <v>884</v>
      </c>
      <c r="B120" t="s">
        <v>399</v>
      </c>
      <c r="C120" t="s">
        <v>399</v>
      </c>
      <c r="D120" t="s">
        <v>399</v>
      </c>
      <c r="E120" t="s">
        <v>399</v>
      </c>
      <c r="F120" t="s">
        <v>399</v>
      </c>
      <c r="G120" t="s">
        <v>399</v>
      </c>
      <c r="H120" t="s">
        <v>399</v>
      </c>
      <c r="I120" t="s">
        <v>399</v>
      </c>
      <c r="J120" t="s">
        <v>399</v>
      </c>
      <c r="K120" t="s">
        <v>399</v>
      </c>
      <c r="L120" t="s">
        <v>399</v>
      </c>
      <c r="M120" t="s">
        <v>399</v>
      </c>
      <c r="N120" t="s">
        <v>399</v>
      </c>
      <c r="O120" t="s">
        <v>399</v>
      </c>
      <c r="P120" t="s">
        <v>399</v>
      </c>
      <c r="Q120" t="s">
        <v>399</v>
      </c>
      <c r="R120" t="s">
        <v>399</v>
      </c>
    </row>
    <row r="121" spans="1:18" x14ac:dyDescent="0.25">
      <c r="A121" t="s">
        <v>885</v>
      </c>
      <c r="B121" t="s">
        <v>399</v>
      </c>
      <c r="C121" t="s">
        <v>399</v>
      </c>
      <c r="D121" t="s">
        <v>399</v>
      </c>
      <c r="E121" t="s">
        <v>399</v>
      </c>
      <c r="F121" t="s">
        <v>399</v>
      </c>
      <c r="G121" t="s">
        <v>399</v>
      </c>
      <c r="H121" t="s">
        <v>399</v>
      </c>
      <c r="I121" t="s">
        <v>399</v>
      </c>
      <c r="J121" t="s">
        <v>399</v>
      </c>
      <c r="K121" t="s">
        <v>399</v>
      </c>
      <c r="L121" t="s">
        <v>399</v>
      </c>
      <c r="M121" t="s">
        <v>399</v>
      </c>
      <c r="N121" t="s">
        <v>399</v>
      </c>
      <c r="O121" t="s">
        <v>399</v>
      </c>
      <c r="P121" t="s">
        <v>399</v>
      </c>
      <c r="Q121" t="s">
        <v>399</v>
      </c>
      <c r="R121" t="s">
        <v>399</v>
      </c>
    </row>
    <row r="122" spans="1:18" x14ac:dyDescent="0.25">
      <c r="A122" t="s">
        <v>886</v>
      </c>
      <c r="B122" t="s">
        <v>399</v>
      </c>
      <c r="C122" t="s">
        <v>399</v>
      </c>
      <c r="D122" t="s">
        <v>399</v>
      </c>
      <c r="E122" t="s">
        <v>399</v>
      </c>
      <c r="F122" t="s">
        <v>399</v>
      </c>
      <c r="G122" t="s">
        <v>399</v>
      </c>
      <c r="H122" t="s">
        <v>399</v>
      </c>
      <c r="I122" t="s">
        <v>399</v>
      </c>
      <c r="J122" t="s">
        <v>399</v>
      </c>
      <c r="K122" t="s">
        <v>399</v>
      </c>
      <c r="L122" t="s">
        <v>399</v>
      </c>
      <c r="M122" t="s">
        <v>399</v>
      </c>
      <c r="N122" t="s">
        <v>399</v>
      </c>
      <c r="O122" t="s">
        <v>399</v>
      </c>
      <c r="P122" t="s">
        <v>399</v>
      </c>
      <c r="Q122" t="s">
        <v>399</v>
      </c>
      <c r="R122" t="s">
        <v>399</v>
      </c>
    </row>
    <row r="123" spans="1:18" x14ac:dyDescent="0.25">
      <c r="A123" t="s">
        <v>887</v>
      </c>
      <c r="B123" t="s">
        <v>399</v>
      </c>
      <c r="C123" t="s">
        <v>399</v>
      </c>
      <c r="D123" t="s">
        <v>399</v>
      </c>
      <c r="E123" t="s">
        <v>399</v>
      </c>
      <c r="F123" t="s">
        <v>399</v>
      </c>
      <c r="G123" t="s">
        <v>399</v>
      </c>
      <c r="H123" t="s">
        <v>400</v>
      </c>
      <c r="I123" t="s">
        <v>399</v>
      </c>
      <c r="J123" t="s">
        <v>399</v>
      </c>
      <c r="K123" t="s">
        <v>399</v>
      </c>
      <c r="L123" t="s">
        <v>399</v>
      </c>
      <c r="M123" t="s">
        <v>399</v>
      </c>
      <c r="N123" t="s">
        <v>399</v>
      </c>
      <c r="O123" t="s">
        <v>399</v>
      </c>
      <c r="P123" t="s">
        <v>399</v>
      </c>
      <c r="Q123" t="s">
        <v>399</v>
      </c>
      <c r="R123" t="s">
        <v>399</v>
      </c>
    </row>
    <row r="124" spans="1:18" x14ac:dyDescent="0.25">
      <c r="A124" t="s">
        <v>888</v>
      </c>
      <c r="B124" t="s">
        <v>399</v>
      </c>
      <c r="C124" t="s">
        <v>399</v>
      </c>
      <c r="D124" t="s">
        <v>399</v>
      </c>
      <c r="E124" t="s">
        <v>399</v>
      </c>
      <c r="F124" t="s">
        <v>399</v>
      </c>
      <c r="G124" t="s">
        <v>399</v>
      </c>
      <c r="H124" t="s">
        <v>399</v>
      </c>
      <c r="I124" t="s">
        <v>399</v>
      </c>
      <c r="J124" t="s">
        <v>399</v>
      </c>
      <c r="K124" t="s">
        <v>399</v>
      </c>
      <c r="L124" t="s">
        <v>399</v>
      </c>
      <c r="M124" t="s">
        <v>399</v>
      </c>
      <c r="N124" t="s">
        <v>400</v>
      </c>
      <c r="O124" t="s">
        <v>399</v>
      </c>
      <c r="P124" t="s">
        <v>399</v>
      </c>
      <c r="Q124" t="s">
        <v>399</v>
      </c>
      <c r="R124" t="s">
        <v>399</v>
      </c>
    </row>
    <row r="125" spans="1:18" x14ac:dyDescent="0.25">
      <c r="A125" t="s">
        <v>889</v>
      </c>
      <c r="B125" t="s">
        <v>399</v>
      </c>
      <c r="C125" t="s">
        <v>399</v>
      </c>
      <c r="D125" t="s">
        <v>399</v>
      </c>
      <c r="E125" t="s">
        <v>399</v>
      </c>
      <c r="F125" t="s">
        <v>399</v>
      </c>
      <c r="G125" t="s">
        <v>399</v>
      </c>
      <c r="H125" t="s">
        <v>399</v>
      </c>
      <c r="I125" t="s">
        <v>399</v>
      </c>
      <c r="J125" t="s">
        <v>399</v>
      </c>
      <c r="K125" t="s">
        <v>399</v>
      </c>
      <c r="L125" t="s">
        <v>399</v>
      </c>
      <c r="M125" t="s">
        <v>399</v>
      </c>
      <c r="N125" t="s">
        <v>399</v>
      </c>
      <c r="O125" t="s">
        <v>399</v>
      </c>
      <c r="P125" t="s">
        <v>399</v>
      </c>
      <c r="Q125" t="s">
        <v>399</v>
      </c>
      <c r="R125" t="s">
        <v>399</v>
      </c>
    </row>
    <row r="126" spans="1:18" x14ac:dyDescent="0.25">
      <c r="A126" t="s">
        <v>890</v>
      </c>
      <c r="B126" t="s">
        <v>399</v>
      </c>
      <c r="C126" t="s">
        <v>399</v>
      </c>
      <c r="D126" t="s">
        <v>399</v>
      </c>
      <c r="E126" t="s">
        <v>399</v>
      </c>
      <c r="F126" t="s">
        <v>399</v>
      </c>
      <c r="G126" t="s">
        <v>399</v>
      </c>
      <c r="H126" t="s">
        <v>399</v>
      </c>
      <c r="I126" t="s">
        <v>399</v>
      </c>
      <c r="J126" t="s">
        <v>399</v>
      </c>
      <c r="K126" t="s">
        <v>399</v>
      </c>
      <c r="L126" t="s">
        <v>399</v>
      </c>
      <c r="M126" t="s">
        <v>399</v>
      </c>
      <c r="N126" t="s">
        <v>399</v>
      </c>
      <c r="O126" t="s">
        <v>399</v>
      </c>
      <c r="P126" t="s">
        <v>399</v>
      </c>
      <c r="Q126" t="s">
        <v>399</v>
      </c>
      <c r="R126" t="s">
        <v>399</v>
      </c>
    </row>
    <row r="127" spans="1:18" x14ac:dyDescent="0.25">
      <c r="A127" t="s">
        <v>891</v>
      </c>
      <c r="B127" t="s">
        <v>399</v>
      </c>
      <c r="C127" t="s">
        <v>399</v>
      </c>
      <c r="D127" t="s">
        <v>399</v>
      </c>
      <c r="E127" t="s">
        <v>399</v>
      </c>
      <c r="F127" t="s">
        <v>399</v>
      </c>
      <c r="G127" t="s">
        <v>399</v>
      </c>
      <c r="H127" t="s">
        <v>399</v>
      </c>
      <c r="I127" t="s">
        <v>399</v>
      </c>
      <c r="J127" t="s">
        <v>399</v>
      </c>
      <c r="K127" t="s">
        <v>399</v>
      </c>
      <c r="L127" t="s">
        <v>399</v>
      </c>
      <c r="M127" t="s">
        <v>399</v>
      </c>
      <c r="N127" t="s">
        <v>399</v>
      </c>
      <c r="O127" t="s">
        <v>399</v>
      </c>
      <c r="P127" t="s">
        <v>399</v>
      </c>
      <c r="Q127" t="s">
        <v>400</v>
      </c>
      <c r="R127" t="s">
        <v>399</v>
      </c>
    </row>
    <row r="128" spans="1:18" x14ac:dyDescent="0.25">
      <c r="A128" t="s">
        <v>892</v>
      </c>
      <c r="B128" t="s">
        <v>399</v>
      </c>
      <c r="C128" t="s">
        <v>399</v>
      </c>
      <c r="D128" t="s">
        <v>399</v>
      </c>
      <c r="E128" t="s">
        <v>399</v>
      </c>
      <c r="F128" t="s">
        <v>399</v>
      </c>
      <c r="G128" t="s">
        <v>399</v>
      </c>
      <c r="H128" t="s">
        <v>399</v>
      </c>
      <c r="I128" t="s">
        <v>399</v>
      </c>
      <c r="J128" t="s">
        <v>399</v>
      </c>
      <c r="K128" t="s">
        <v>399</v>
      </c>
      <c r="L128" t="s">
        <v>399</v>
      </c>
      <c r="M128" t="s">
        <v>399</v>
      </c>
      <c r="N128" t="s">
        <v>399</v>
      </c>
      <c r="O128" t="s">
        <v>399</v>
      </c>
      <c r="P128" t="s">
        <v>399</v>
      </c>
      <c r="Q128" t="s">
        <v>399</v>
      </c>
      <c r="R128" t="s">
        <v>399</v>
      </c>
    </row>
    <row r="129" spans="1:18" x14ac:dyDescent="0.25">
      <c r="A129" t="s">
        <v>893</v>
      </c>
      <c r="B129" t="s">
        <v>399</v>
      </c>
      <c r="C129" t="s">
        <v>399</v>
      </c>
      <c r="D129" t="s">
        <v>399</v>
      </c>
      <c r="E129" t="s">
        <v>399</v>
      </c>
      <c r="F129" t="s">
        <v>399</v>
      </c>
      <c r="G129" t="s">
        <v>399</v>
      </c>
      <c r="H129" t="s">
        <v>399</v>
      </c>
      <c r="I129" t="s">
        <v>399</v>
      </c>
      <c r="J129" t="s">
        <v>399</v>
      </c>
      <c r="K129" t="s">
        <v>399</v>
      </c>
      <c r="L129" t="s">
        <v>399</v>
      </c>
      <c r="M129" t="s">
        <v>399</v>
      </c>
      <c r="N129" t="s">
        <v>399</v>
      </c>
      <c r="O129" t="s">
        <v>399</v>
      </c>
      <c r="P129" t="s">
        <v>399</v>
      </c>
      <c r="Q129" t="s">
        <v>399</v>
      </c>
      <c r="R129" t="s">
        <v>399</v>
      </c>
    </row>
    <row r="130" spans="1:18" x14ac:dyDescent="0.25">
      <c r="A130" t="s">
        <v>894</v>
      </c>
      <c r="B130" t="s">
        <v>399</v>
      </c>
      <c r="C130" t="s">
        <v>399</v>
      </c>
      <c r="D130" t="s">
        <v>399</v>
      </c>
      <c r="E130" t="s">
        <v>399</v>
      </c>
      <c r="F130" t="s">
        <v>399</v>
      </c>
      <c r="G130" t="s">
        <v>399</v>
      </c>
      <c r="H130" t="s">
        <v>399</v>
      </c>
      <c r="I130" t="s">
        <v>399</v>
      </c>
      <c r="J130" t="s">
        <v>399</v>
      </c>
      <c r="K130" t="s">
        <v>399</v>
      </c>
      <c r="L130" t="s">
        <v>399</v>
      </c>
      <c r="M130" t="s">
        <v>399</v>
      </c>
      <c r="N130" t="s">
        <v>399</v>
      </c>
      <c r="O130" t="s">
        <v>399</v>
      </c>
      <c r="P130" t="s">
        <v>399</v>
      </c>
      <c r="Q130" t="s">
        <v>399</v>
      </c>
      <c r="R130" t="s">
        <v>399</v>
      </c>
    </row>
    <row r="131" spans="1:18" x14ac:dyDescent="0.25">
      <c r="A131" t="s">
        <v>895</v>
      </c>
      <c r="B131" t="s">
        <v>399</v>
      </c>
      <c r="C131" t="s">
        <v>399</v>
      </c>
      <c r="D131" t="s">
        <v>399</v>
      </c>
      <c r="E131" t="s">
        <v>399</v>
      </c>
      <c r="F131" t="s">
        <v>399</v>
      </c>
      <c r="G131" t="s">
        <v>399</v>
      </c>
      <c r="H131" t="s">
        <v>399</v>
      </c>
      <c r="I131" t="s">
        <v>399</v>
      </c>
      <c r="J131" t="s">
        <v>399</v>
      </c>
      <c r="K131" t="s">
        <v>399</v>
      </c>
      <c r="L131" t="s">
        <v>399</v>
      </c>
      <c r="M131" t="s">
        <v>399</v>
      </c>
      <c r="N131" t="s">
        <v>399</v>
      </c>
      <c r="O131" t="s">
        <v>399</v>
      </c>
      <c r="P131" t="s">
        <v>399</v>
      </c>
      <c r="Q131" t="s">
        <v>399</v>
      </c>
      <c r="R131" t="s">
        <v>399</v>
      </c>
    </row>
    <row r="132" spans="1:18" x14ac:dyDescent="0.25">
      <c r="A132" t="s">
        <v>896</v>
      </c>
      <c r="B132" t="s">
        <v>399</v>
      </c>
      <c r="C132" t="s">
        <v>399</v>
      </c>
      <c r="D132" t="s">
        <v>400</v>
      </c>
      <c r="E132" t="s">
        <v>399</v>
      </c>
      <c r="F132" t="s">
        <v>399</v>
      </c>
      <c r="G132" t="s">
        <v>399</v>
      </c>
      <c r="H132" t="s">
        <v>399</v>
      </c>
      <c r="I132" t="s">
        <v>399</v>
      </c>
      <c r="J132" t="s">
        <v>399</v>
      </c>
      <c r="K132" t="s">
        <v>399</v>
      </c>
      <c r="L132" t="s">
        <v>399</v>
      </c>
      <c r="M132" t="s">
        <v>399</v>
      </c>
      <c r="N132" t="s">
        <v>400</v>
      </c>
      <c r="O132" t="s">
        <v>399</v>
      </c>
      <c r="P132" t="s">
        <v>399</v>
      </c>
      <c r="Q132" t="s">
        <v>400</v>
      </c>
      <c r="R132" t="s">
        <v>399</v>
      </c>
    </row>
    <row r="133" spans="1:18" x14ac:dyDescent="0.25">
      <c r="A133" t="s">
        <v>897</v>
      </c>
      <c r="B133" t="s">
        <v>399</v>
      </c>
      <c r="C133" t="s">
        <v>399</v>
      </c>
      <c r="D133" t="s">
        <v>399</v>
      </c>
      <c r="E133" t="s">
        <v>399</v>
      </c>
      <c r="F133" t="s">
        <v>399</v>
      </c>
      <c r="G133" t="s">
        <v>399</v>
      </c>
      <c r="H133" t="s">
        <v>399</v>
      </c>
      <c r="I133" t="s">
        <v>399</v>
      </c>
      <c r="J133" t="s">
        <v>399</v>
      </c>
      <c r="K133" t="s">
        <v>399</v>
      </c>
      <c r="L133" t="s">
        <v>399</v>
      </c>
      <c r="M133" t="s">
        <v>399</v>
      </c>
      <c r="N133" t="s">
        <v>399</v>
      </c>
      <c r="O133" t="s">
        <v>399</v>
      </c>
      <c r="P133" t="s">
        <v>399</v>
      </c>
      <c r="Q133" t="s">
        <v>399</v>
      </c>
      <c r="R133" t="s">
        <v>399</v>
      </c>
    </row>
    <row r="134" spans="1:18" x14ac:dyDescent="0.25">
      <c r="A134" t="s">
        <v>898</v>
      </c>
      <c r="B134" t="s">
        <v>400</v>
      </c>
      <c r="C134" t="s">
        <v>399</v>
      </c>
      <c r="D134" t="s">
        <v>399</v>
      </c>
      <c r="E134" t="s">
        <v>399</v>
      </c>
      <c r="F134" t="s">
        <v>399</v>
      </c>
      <c r="G134" t="s">
        <v>399</v>
      </c>
      <c r="H134" t="s">
        <v>399</v>
      </c>
      <c r="I134" t="s">
        <v>399</v>
      </c>
      <c r="J134" t="s">
        <v>399</v>
      </c>
      <c r="K134" t="s">
        <v>399</v>
      </c>
      <c r="L134" t="s">
        <v>399</v>
      </c>
      <c r="M134" t="s">
        <v>399</v>
      </c>
      <c r="N134" t="s">
        <v>399</v>
      </c>
      <c r="O134" t="s">
        <v>399</v>
      </c>
      <c r="P134" t="s">
        <v>399</v>
      </c>
      <c r="Q134" t="s">
        <v>399</v>
      </c>
      <c r="R134" t="s">
        <v>399</v>
      </c>
    </row>
    <row r="135" spans="1:18" x14ac:dyDescent="0.25">
      <c r="A135" t="s">
        <v>899</v>
      </c>
      <c r="B135" t="s">
        <v>399</v>
      </c>
      <c r="C135" t="s">
        <v>399</v>
      </c>
      <c r="D135" t="s">
        <v>399</v>
      </c>
      <c r="E135" t="s">
        <v>399</v>
      </c>
      <c r="F135" t="s">
        <v>399</v>
      </c>
      <c r="G135" t="s">
        <v>399</v>
      </c>
      <c r="H135" t="s">
        <v>399</v>
      </c>
      <c r="I135" t="s">
        <v>399</v>
      </c>
      <c r="J135" t="s">
        <v>399</v>
      </c>
      <c r="K135" t="s">
        <v>399</v>
      </c>
      <c r="L135" t="s">
        <v>399</v>
      </c>
      <c r="M135" t="s">
        <v>399</v>
      </c>
      <c r="N135" t="s">
        <v>399</v>
      </c>
      <c r="O135" t="s">
        <v>399</v>
      </c>
      <c r="P135" t="s">
        <v>399</v>
      </c>
      <c r="Q135" t="s">
        <v>399</v>
      </c>
      <c r="R135" t="s">
        <v>399</v>
      </c>
    </row>
    <row r="136" spans="1:18" x14ac:dyDescent="0.25">
      <c r="A136" t="s">
        <v>900</v>
      </c>
      <c r="B136" t="s">
        <v>399</v>
      </c>
      <c r="C136" t="s">
        <v>399</v>
      </c>
      <c r="D136" t="s">
        <v>399</v>
      </c>
      <c r="E136" t="s">
        <v>399</v>
      </c>
      <c r="F136" t="s">
        <v>399</v>
      </c>
      <c r="G136" t="s">
        <v>399</v>
      </c>
      <c r="H136" t="s">
        <v>399</v>
      </c>
      <c r="I136" t="s">
        <v>399</v>
      </c>
      <c r="J136" t="s">
        <v>399</v>
      </c>
      <c r="K136" t="s">
        <v>399</v>
      </c>
      <c r="L136" t="s">
        <v>399</v>
      </c>
      <c r="M136" t="s">
        <v>399</v>
      </c>
      <c r="N136" t="s">
        <v>399</v>
      </c>
      <c r="O136" t="s">
        <v>399</v>
      </c>
      <c r="P136" t="s">
        <v>399</v>
      </c>
      <c r="Q136" t="s">
        <v>399</v>
      </c>
      <c r="R136" t="s">
        <v>399</v>
      </c>
    </row>
    <row r="137" spans="1:18" x14ac:dyDescent="0.25">
      <c r="A137" t="s">
        <v>901</v>
      </c>
      <c r="B137" t="s">
        <v>399</v>
      </c>
      <c r="C137" t="s">
        <v>399</v>
      </c>
      <c r="D137" t="s">
        <v>399</v>
      </c>
      <c r="E137" t="s">
        <v>399</v>
      </c>
      <c r="F137" t="s">
        <v>399</v>
      </c>
      <c r="G137" t="s">
        <v>399</v>
      </c>
      <c r="H137" t="s">
        <v>399</v>
      </c>
      <c r="I137" t="s">
        <v>399</v>
      </c>
      <c r="J137" t="s">
        <v>399</v>
      </c>
      <c r="K137" t="s">
        <v>399</v>
      </c>
      <c r="L137" t="s">
        <v>399</v>
      </c>
      <c r="M137" t="s">
        <v>399</v>
      </c>
      <c r="N137" t="s">
        <v>399</v>
      </c>
      <c r="O137" t="s">
        <v>399</v>
      </c>
      <c r="P137" t="s">
        <v>399</v>
      </c>
      <c r="Q137" t="s">
        <v>399</v>
      </c>
      <c r="R137" t="s">
        <v>399</v>
      </c>
    </row>
    <row r="138" spans="1:18" x14ac:dyDescent="0.25">
      <c r="A138" t="s">
        <v>902</v>
      </c>
      <c r="B138" t="s">
        <v>399</v>
      </c>
      <c r="C138" t="s">
        <v>399</v>
      </c>
      <c r="D138" t="s">
        <v>399</v>
      </c>
      <c r="E138" t="s">
        <v>399</v>
      </c>
      <c r="F138" t="s">
        <v>399</v>
      </c>
      <c r="G138" t="s">
        <v>399</v>
      </c>
      <c r="H138" t="s">
        <v>399</v>
      </c>
      <c r="I138" t="s">
        <v>399</v>
      </c>
      <c r="J138" t="s">
        <v>399</v>
      </c>
      <c r="K138" t="s">
        <v>399</v>
      </c>
      <c r="L138" t="s">
        <v>399</v>
      </c>
      <c r="M138" t="s">
        <v>399</v>
      </c>
      <c r="N138" t="s">
        <v>399</v>
      </c>
      <c r="O138" t="s">
        <v>399</v>
      </c>
      <c r="P138" t="s">
        <v>399</v>
      </c>
      <c r="Q138" t="s">
        <v>399</v>
      </c>
      <c r="R138" t="s">
        <v>399</v>
      </c>
    </row>
    <row r="139" spans="1:18" x14ac:dyDescent="0.25">
      <c r="A139" t="s">
        <v>903</v>
      </c>
      <c r="B139" t="s">
        <v>399</v>
      </c>
      <c r="C139" t="s">
        <v>399</v>
      </c>
      <c r="D139" t="s">
        <v>399</v>
      </c>
      <c r="E139" t="s">
        <v>400</v>
      </c>
      <c r="F139" t="s">
        <v>400</v>
      </c>
      <c r="G139" t="s">
        <v>399</v>
      </c>
      <c r="H139" t="s">
        <v>399</v>
      </c>
      <c r="I139" t="s">
        <v>399</v>
      </c>
      <c r="J139" t="s">
        <v>400</v>
      </c>
      <c r="K139" t="s">
        <v>400</v>
      </c>
      <c r="L139" t="s">
        <v>399</v>
      </c>
      <c r="M139" t="s">
        <v>399</v>
      </c>
      <c r="N139" t="s">
        <v>399</v>
      </c>
      <c r="O139" t="s">
        <v>399</v>
      </c>
      <c r="P139" t="s">
        <v>399</v>
      </c>
      <c r="Q139" t="s">
        <v>400</v>
      </c>
      <c r="R139" t="s">
        <v>399</v>
      </c>
    </row>
    <row r="140" spans="1:18" x14ac:dyDescent="0.25">
      <c r="A140" t="s">
        <v>904</v>
      </c>
      <c r="B140" t="s">
        <v>399</v>
      </c>
      <c r="C140" t="s">
        <v>399</v>
      </c>
      <c r="D140" t="s">
        <v>399</v>
      </c>
      <c r="E140" t="s">
        <v>399</v>
      </c>
      <c r="F140" t="s">
        <v>399</v>
      </c>
      <c r="G140" t="s">
        <v>399</v>
      </c>
      <c r="H140" t="s">
        <v>399</v>
      </c>
      <c r="I140" t="s">
        <v>399</v>
      </c>
      <c r="J140" t="s">
        <v>399</v>
      </c>
      <c r="K140" t="s">
        <v>399</v>
      </c>
      <c r="L140" t="s">
        <v>399</v>
      </c>
      <c r="M140" t="s">
        <v>399</v>
      </c>
      <c r="N140" t="s">
        <v>399</v>
      </c>
      <c r="O140" t="s">
        <v>399</v>
      </c>
      <c r="P140" t="s">
        <v>399</v>
      </c>
      <c r="Q140" t="s">
        <v>399</v>
      </c>
      <c r="R140" t="s">
        <v>399</v>
      </c>
    </row>
    <row r="141" spans="1:18" x14ac:dyDescent="0.25">
      <c r="A141" t="s">
        <v>905</v>
      </c>
      <c r="B141" t="s">
        <v>399</v>
      </c>
      <c r="C141" t="s">
        <v>399</v>
      </c>
      <c r="D141" t="s">
        <v>399</v>
      </c>
      <c r="E141" t="s">
        <v>399</v>
      </c>
      <c r="F141" t="s">
        <v>399</v>
      </c>
      <c r="G141" t="s">
        <v>399</v>
      </c>
      <c r="H141" t="s">
        <v>399</v>
      </c>
      <c r="I141" t="s">
        <v>399</v>
      </c>
      <c r="J141" t="s">
        <v>399</v>
      </c>
      <c r="K141" t="s">
        <v>399</v>
      </c>
      <c r="L141" t="s">
        <v>400</v>
      </c>
      <c r="M141" t="s">
        <v>399</v>
      </c>
      <c r="N141" t="s">
        <v>399</v>
      </c>
      <c r="O141" t="s">
        <v>399</v>
      </c>
      <c r="P141" t="s">
        <v>399</v>
      </c>
      <c r="Q141" t="s">
        <v>400</v>
      </c>
      <c r="R141" t="s">
        <v>400</v>
      </c>
    </row>
    <row r="142" spans="1:18" x14ac:dyDescent="0.25">
      <c r="A142" t="s">
        <v>906</v>
      </c>
      <c r="B142" t="s">
        <v>399</v>
      </c>
      <c r="C142" t="s">
        <v>399</v>
      </c>
      <c r="D142" t="s">
        <v>399</v>
      </c>
      <c r="E142" t="s">
        <v>399</v>
      </c>
      <c r="F142" t="s">
        <v>399</v>
      </c>
      <c r="G142" t="s">
        <v>399</v>
      </c>
      <c r="H142" t="s">
        <v>399</v>
      </c>
      <c r="I142" t="s">
        <v>399</v>
      </c>
      <c r="J142" t="s">
        <v>399</v>
      </c>
      <c r="K142" t="s">
        <v>399</v>
      </c>
      <c r="L142" t="s">
        <v>399</v>
      </c>
      <c r="M142" t="s">
        <v>399</v>
      </c>
      <c r="N142" t="s">
        <v>399</v>
      </c>
      <c r="O142" t="s">
        <v>399</v>
      </c>
      <c r="P142" t="s">
        <v>399</v>
      </c>
      <c r="Q142" t="s">
        <v>400</v>
      </c>
      <c r="R142" t="s">
        <v>399</v>
      </c>
    </row>
    <row r="143" spans="1:18" x14ac:dyDescent="0.25">
      <c r="A143" t="s">
        <v>907</v>
      </c>
      <c r="B143" t="s">
        <v>399</v>
      </c>
      <c r="C143" t="s">
        <v>399</v>
      </c>
      <c r="D143" t="s">
        <v>399</v>
      </c>
      <c r="E143" t="s">
        <v>399</v>
      </c>
      <c r="F143" t="s">
        <v>399</v>
      </c>
      <c r="G143" t="s">
        <v>399</v>
      </c>
      <c r="H143" t="s">
        <v>399</v>
      </c>
      <c r="I143" t="s">
        <v>399</v>
      </c>
      <c r="J143" t="s">
        <v>399</v>
      </c>
      <c r="K143" t="s">
        <v>399</v>
      </c>
      <c r="L143" t="s">
        <v>399</v>
      </c>
      <c r="M143" t="s">
        <v>399</v>
      </c>
      <c r="N143" t="s">
        <v>399</v>
      </c>
      <c r="O143" t="s">
        <v>399</v>
      </c>
      <c r="P143" t="s">
        <v>399</v>
      </c>
      <c r="Q143" t="s">
        <v>399</v>
      </c>
      <c r="R143" t="s">
        <v>399</v>
      </c>
    </row>
    <row r="144" spans="1:18" x14ac:dyDescent="0.25">
      <c r="A144" t="s">
        <v>908</v>
      </c>
      <c r="B144" t="s">
        <v>399</v>
      </c>
      <c r="C144" t="s">
        <v>399</v>
      </c>
      <c r="D144" t="s">
        <v>399</v>
      </c>
      <c r="E144" t="s">
        <v>399</v>
      </c>
      <c r="F144" t="s">
        <v>399</v>
      </c>
      <c r="G144" t="s">
        <v>399</v>
      </c>
      <c r="H144" t="s">
        <v>399</v>
      </c>
      <c r="I144" t="s">
        <v>399</v>
      </c>
      <c r="J144" t="s">
        <v>399</v>
      </c>
      <c r="K144" t="s">
        <v>399</v>
      </c>
      <c r="L144" t="s">
        <v>399</v>
      </c>
      <c r="M144" t="s">
        <v>399</v>
      </c>
      <c r="N144" t="s">
        <v>399</v>
      </c>
      <c r="O144" t="s">
        <v>399</v>
      </c>
      <c r="P144" t="s">
        <v>399</v>
      </c>
      <c r="Q144" t="s">
        <v>399</v>
      </c>
      <c r="R144" t="s">
        <v>399</v>
      </c>
    </row>
    <row r="145" spans="1:18" x14ac:dyDescent="0.25">
      <c r="A145" t="s">
        <v>909</v>
      </c>
      <c r="B145" t="s">
        <v>399</v>
      </c>
      <c r="C145" t="s">
        <v>399</v>
      </c>
      <c r="D145" t="s">
        <v>399</v>
      </c>
      <c r="E145" t="s">
        <v>399</v>
      </c>
      <c r="F145" t="s">
        <v>399</v>
      </c>
      <c r="G145" t="s">
        <v>399</v>
      </c>
      <c r="H145" t="s">
        <v>399</v>
      </c>
      <c r="I145" t="s">
        <v>399</v>
      </c>
      <c r="J145" t="s">
        <v>399</v>
      </c>
      <c r="K145" t="s">
        <v>399</v>
      </c>
      <c r="L145" t="s">
        <v>399</v>
      </c>
      <c r="M145" t="s">
        <v>399</v>
      </c>
      <c r="N145" t="s">
        <v>399</v>
      </c>
      <c r="O145" t="s">
        <v>399</v>
      </c>
      <c r="P145" t="s">
        <v>399</v>
      </c>
      <c r="Q145" t="s">
        <v>399</v>
      </c>
      <c r="R145" t="s">
        <v>399</v>
      </c>
    </row>
    <row r="146" spans="1:18" x14ac:dyDescent="0.25">
      <c r="A146" t="s">
        <v>910</v>
      </c>
      <c r="B146" t="s">
        <v>399</v>
      </c>
      <c r="C146" t="s">
        <v>399</v>
      </c>
      <c r="D146" t="s">
        <v>399</v>
      </c>
      <c r="E146" t="s">
        <v>399</v>
      </c>
      <c r="F146" t="s">
        <v>399</v>
      </c>
      <c r="G146" t="s">
        <v>399</v>
      </c>
      <c r="H146" t="s">
        <v>399</v>
      </c>
      <c r="I146" t="s">
        <v>399</v>
      </c>
      <c r="J146" t="s">
        <v>399</v>
      </c>
      <c r="K146" t="s">
        <v>399</v>
      </c>
      <c r="L146" t="s">
        <v>399</v>
      </c>
      <c r="M146" t="s">
        <v>399</v>
      </c>
      <c r="N146" t="s">
        <v>399</v>
      </c>
      <c r="O146" t="s">
        <v>399</v>
      </c>
      <c r="P146" t="s">
        <v>399</v>
      </c>
      <c r="Q146" t="s">
        <v>399</v>
      </c>
      <c r="R146" t="s">
        <v>399</v>
      </c>
    </row>
    <row r="147" spans="1:18" x14ac:dyDescent="0.25">
      <c r="A147" t="s">
        <v>911</v>
      </c>
      <c r="B147" t="s">
        <v>399</v>
      </c>
      <c r="C147" t="s">
        <v>399</v>
      </c>
      <c r="D147" t="s">
        <v>399</v>
      </c>
      <c r="E147" t="s">
        <v>399</v>
      </c>
      <c r="F147" t="s">
        <v>399</v>
      </c>
      <c r="G147" t="s">
        <v>399</v>
      </c>
      <c r="H147" t="s">
        <v>399</v>
      </c>
      <c r="I147" t="s">
        <v>399</v>
      </c>
      <c r="J147" t="s">
        <v>399</v>
      </c>
      <c r="K147" t="s">
        <v>399</v>
      </c>
      <c r="L147" t="s">
        <v>399</v>
      </c>
      <c r="M147" t="s">
        <v>399</v>
      </c>
      <c r="N147" t="s">
        <v>400</v>
      </c>
      <c r="O147" t="s">
        <v>399</v>
      </c>
      <c r="P147" t="s">
        <v>399</v>
      </c>
      <c r="Q147" t="s">
        <v>399</v>
      </c>
      <c r="R147" t="s">
        <v>399</v>
      </c>
    </row>
    <row r="148" spans="1:18" x14ac:dyDescent="0.25">
      <c r="A148" t="s">
        <v>912</v>
      </c>
      <c r="B148" t="s">
        <v>399</v>
      </c>
      <c r="C148" t="s">
        <v>399</v>
      </c>
      <c r="D148" t="s">
        <v>399</v>
      </c>
      <c r="E148" t="s">
        <v>399</v>
      </c>
      <c r="F148" t="s">
        <v>399</v>
      </c>
      <c r="G148" t="s">
        <v>399</v>
      </c>
      <c r="H148" t="s">
        <v>399</v>
      </c>
      <c r="I148" t="s">
        <v>399</v>
      </c>
      <c r="J148" t="s">
        <v>399</v>
      </c>
      <c r="K148" t="s">
        <v>399</v>
      </c>
      <c r="L148" t="s">
        <v>399</v>
      </c>
      <c r="M148" t="s">
        <v>399</v>
      </c>
      <c r="N148" t="s">
        <v>399</v>
      </c>
      <c r="O148" t="s">
        <v>399</v>
      </c>
      <c r="P148" t="s">
        <v>399</v>
      </c>
      <c r="Q148" t="s">
        <v>399</v>
      </c>
      <c r="R148" t="s">
        <v>399</v>
      </c>
    </row>
    <row r="149" spans="1:18" x14ac:dyDescent="0.25">
      <c r="A149" t="s">
        <v>913</v>
      </c>
      <c r="B149" t="s">
        <v>399</v>
      </c>
      <c r="C149" t="s">
        <v>399</v>
      </c>
      <c r="D149" t="s">
        <v>399</v>
      </c>
      <c r="E149" t="s">
        <v>400</v>
      </c>
      <c r="F149" t="s">
        <v>399</v>
      </c>
      <c r="G149" t="s">
        <v>399</v>
      </c>
      <c r="H149" t="s">
        <v>399</v>
      </c>
      <c r="I149" t="s">
        <v>399</v>
      </c>
      <c r="J149" t="s">
        <v>399</v>
      </c>
      <c r="K149" t="s">
        <v>399</v>
      </c>
      <c r="L149" t="s">
        <v>400</v>
      </c>
      <c r="M149" t="s">
        <v>399</v>
      </c>
      <c r="N149" t="s">
        <v>399</v>
      </c>
      <c r="O149" t="s">
        <v>399</v>
      </c>
      <c r="P149" t="s">
        <v>399</v>
      </c>
      <c r="Q149" t="s">
        <v>400</v>
      </c>
      <c r="R149" t="s">
        <v>399</v>
      </c>
    </row>
    <row r="150" spans="1:18" x14ac:dyDescent="0.25">
      <c r="A150" t="s">
        <v>914</v>
      </c>
      <c r="B150" t="s">
        <v>399</v>
      </c>
      <c r="C150" t="s">
        <v>399</v>
      </c>
      <c r="D150" t="s">
        <v>399</v>
      </c>
      <c r="E150" t="s">
        <v>399</v>
      </c>
      <c r="F150" t="s">
        <v>399</v>
      </c>
      <c r="G150" t="s">
        <v>399</v>
      </c>
      <c r="H150" t="s">
        <v>399</v>
      </c>
      <c r="I150" t="s">
        <v>399</v>
      </c>
      <c r="J150" t="s">
        <v>399</v>
      </c>
      <c r="K150" t="s">
        <v>399</v>
      </c>
      <c r="L150" t="s">
        <v>399</v>
      </c>
      <c r="M150" t="s">
        <v>399</v>
      </c>
      <c r="N150" t="s">
        <v>399</v>
      </c>
      <c r="O150" t="s">
        <v>399</v>
      </c>
      <c r="P150" t="s">
        <v>399</v>
      </c>
      <c r="Q150" t="s">
        <v>399</v>
      </c>
      <c r="R150" t="s">
        <v>399</v>
      </c>
    </row>
    <row r="151" spans="1:18" x14ac:dyDescent="0.25">
      <c r="A151" t="s">
        <v>915</v>
      </c>
      <c r="B151" t="s">
        <v>399</v>
      </c>
      <c r="C151" t="s">
        <v>399</v>
      </c>
      <c r="D151" t="s">
        <v>399</v>
      </c>
      <c r="E151" t="s">
        <v>399</v>
      </c>
      <c r="F151" t="s">
        <v>399</v>
      </c>
      <c r="G151" t="s">
        <v>399</v>
      </c>
      <c r="H151" t="s">
        <v>399</v>
      </c>
      <c r="I151" t="s">
        <v>399</v>
      </c>
      <c r="J151" t="s">
        <v>399</v>
      </c>
      <c r="K151" t="s">
        <v>399</v>
      </c>
      <c r="L151" t="s">
        <v>399</v>
      </c>
      <c r="M151" t="s">
        <v>399</v>
      </c>
      <c r="N151" t="s">
        <v>399</v>
      </c>
      <c r="O151" t="s">
        <v>399</v>
      </c>
      <c r="P151" t="s">
        <v>399</v>
      </c>
      <c r="Q151" t="s">
        <v>399</v>
      </c>
      <c r="R151" t="s">
        <v>399</v>
      </c>
    </row>
    <row r="152" spans="1:18" x14ac:dyDescent="0.25">
      <c r="A152" t="s">
        <v>916</v>
      </c>
      <c r="B152" t="s">
        <v>399</v>
      </c>
      <c r="C152" t="s">
        <v>399</v>
      </c>
      <c r="D152" t="s">
        <v>399</v>
      </c>
      <c r="E152" t="s">
        <v>399</v>
      </c>
      <c r="F152" t="s">
        <v>399</v>
      </c>
      <c r="G152" t="s">
        <v>399</v>
      </c>
      <c r="H152" t="s">
        <v>399</v>
      </c>
      <c r="I152" t="s">
        <v>399</v>
      </c>
      <c r="J152" t="s">
        <v>399</v>
      </c>
      <c r="K152" t="s">
        <v>399</v>
      </c>
      <c r="L152" t="s">
        <v>399</v>
      </c>
      <c r="M152" t="s">
        <v>399</v>
      </c>
      <c r="N152" t="s">
        <v>399</v>
      </c>
      <c r="O152" t="s">
        <v>399</v>
      </c>
      <c r="P152" t="s">
        <v>399</v>
      </c>
      <c r="Q152" t="s">
        <v>399</v>
      </c>
      <c r="R152" t="s">
        <v>399</v>
      </c>
    </row>
    <row r="153" spans="1:18" x14ac:dyDescent="0.25">
      <c r="A153" t="s">
        <v>917</v>
      </c>
      <c r="B153" t="s">
        <v>400</v>
      </c>
      <c r="C153" t="s">
        <v>399</v>
      </c>
      <c r="D153" t="s">
        <v>400</v>
      </c>
      <c r="E153" t="s">
        <v>399</v>
      </c>
      <c r="F153" t="s">
        <v>399</v>
      </c>
      <c r="G153" t="s">
        <v>399</v>
      </c>
      <c r="H153" t="s">
        <v>399</v>
      </c>
      <c r="I153" t="s">
        <v>399</v>
      </c>
      <c r="J153" t="s">
        <v>399</v>
      </c>
      <c r="K153" t="s">
        <v>399</v>
      </c>
      <c r="L153" t="s">
        <v>399</v>
      </c>
      <c r="M153" t="s">
        <v>399</v>
      </c>
      <c r="N153" t="s">
        <v>400</v>
      </c>
      <c r="O153" t="s">
        <v>399</v>
      </c>
      <c r="P153" t="s">
        <v>399</v>
      </c>
      <c r="Q153" t="s">
        <v>399</v>
      </c>
      <c r="R153" t="s">
        <v>399</v>
      </c>
    </row>
    <row r="154" spans="1:18" x14ac:dyDescent="0.25">
      <c r="A154" t="s">
        <v>918</v>
      </c>
      <c r="B154" t="s">
        <v>399</v>
      </c>
      <c r="C154" t="s">
        <v>399</v>
      </c>
      <c r="D154" t="s">
        <v>399</v>
      </c>
      <c r="E154" t="s">
        <v>399</v>
      </c>
      <c r="F154" t="s">
        <v>399</v>
      </c>
      <c r="G154" t="s">
        <v>399</v>
      </c>
      <c r="H154" t="s">
        <v>399</v>
      </c>
      <c r="I154" t="s">
        <v>399</v>
      </c>
      <c r="J154" t="s">
        <v>399</v>
      </c>
      <c r="K154" t="s">
        <v>399</v>
      </c>
      <c r="L154" t="s">
        <v>399</v>
      </c>
      <c r="M154" t="s">
        <v>399</v>
      </c>
      <c r="N154" t="s">
        <v>399</v>
      </c>
      <c r="O154" t="s">
        <v>399</v>
      </c>
      <c r="P154" t="s">
        <v>399</v>
      </c>
      <c r="Q154" t="s">
        <v>399</v>
      </c>
      <c r="R154" t="s">
        <v>399</v>
      </c>
    </row>
    <row r="155" spans="1:18" x14ac:dyDescent="0.25">
      <c r="A155" t="s">
        <v>919</v>
      </c>
      <c r="B155" t="s">
        <v>399</v>
      </c>
      <c r="C155" t="s">
        <v>399</v>
      </c>
      <c r="D155" t="s">
        <v>400</v>
      </c>
      <c r="E155" t="s">
        <v>399</v>
      </c>
      <c r="F155" t="s">
        <v>400</v>
      </c>
      <c r="G155" t="s">
        <v>399</v>
      </c>
      <c r="H155" t="s">
        <v>399</v>
      </c>
      <c r="I155" t="s">
        <v>399</v>
      </c>
      <c r="J155" t="s">
        <v>399</v>
      </c>
      <c r="K155" t="s">
        <v>399</v>
      </c>
      <c r="L155" t="s">
        <v>399</v>
      </c>
      <c r="M155" t="s">
        <v>399</v>
      </c>
      <c r="N155" t="s">
        <v>400</v>
      </c>
      <c r="O155" t="s">
        <v>399</v>
      </c>
      <c r="P155" t="s">
        <v>399</v>
      </c>
      <c r="Q155" t="s">
        <v>399</v>
      </c>
      <c r="R155" t="s">
        <v>400</v>
      </c>
    </row>
    <row r="156" spans="1:18" x14ac:dyDescent="0.25">
      <c r="A156" t="s">
        <v>920</v>
      </c>
      <c r="B156" t="s">
        <v>399</v>
      </c>
      <c r="C156" t="s">
        <v>399</v>
      </c>
      <c r="D156" t="s">
        <v>399</v>
      </c>
      <c r="E156" t="s">
        <v>399</v>
      </c>
      <c r="F156" t="s">
        <v>399</v>
      </c>
      <c r="G156" t="s">
        <v>399</v>
      </c>
      <c r="H156" t="s">
        <v>399</v>
      </c>
      <c r="I156" t="s">
        <v>399</v>
      </c>
      <c r="J156" t="s">
        <v>399</v>
      </c>
      <c r="K156" t="s">
        <v>399</v>
      </c>
      <c r="L156" t="s">
        <v>399</v>
      </c>
      <c r="M156" t="s">
        <v>399</v>
      </c>
      <c r="N156" t="s">
        <v>399</v>
      </c>
      <c r="O156" t="s">
        <v>399</v>
      </c>
      <c r="P156" t="s">
        <v>399</v>
      </c>
      <c r="Q156" t="s">
        <v>399</v>
      </c>
      <c r="R156" t="s">
        <v>399</v>
      </c>
    </row>
    <row r="157" spans="1:18" x14ac:dyDescent="0.25">
      <c r="A157" t="s">
        <v>921</v>
      </c>
      <c r="B157" t="s">
        <v>399</v>
      </c>
      <c r="C157" t="s">
        <v>399</v>
      </c>
      <c r="D157" t="s">
        <v>399</v>
      </c>
      <c r="E157" t="s">
        <v>399</v>
      </c>
      <c r="F157" t="s">
        <v>399</v>
      </c>
      <c r="G157" t="s">
        <v>399</v>
      </c>
      <c r="H157" t="s">
        <v>399</v>
      </c>
      <c r="I157" t="s">
        <v>399</v>
      </c>
      <c r="J157" t="s">
        <v>399</v>
      </c>
      <c r="K157" t="s">
        <v>399</v>
      </c>
      <c r="L157" t="s">
        <v>399</v>
      </c>
      <c r="M157" t="s">
        <v>399</v>
      </c>
      <c r="N157" t="s">
        <v>399</v>
      </c>
      <c r="O157" t="s">
        <v>399</v>
      </c>
      <c r="P157" t="s">
        <v>399</v>
      </c>
      <c r="Q157" t="s">
        <v>399</v>
      </c>
      <c r="R157" t="s">
        <v>399</v>
      </c>
    </row>
    <row r="158" spans="1:18" x14ac:dyDescent="0.25">
      <c r="A158" t="s">
        <v>922</v>
      </c>
      <c r="B158" t="s">
        <v>399</v>
      </c>
      <c r="C158" t="s">
        <v>399</v>
      </c>
      <c r="D158" t="s">
        <v>399</v>
      </c>
      <c r="E158" t="s">
        <v>399</v>
      </c>
      <c r="F158" t="s">
        <v>399</v>
      </c>
      <c r="G158" t="s">
        <v>399</v>
      </c>
      <c r="H158" t="s">
        <v>399</v>
      </c>
      <c r="I158" t="s">
        <v>399</v>
      </c>
      <c r="J158" t="s">
        <v>399</v>
      </c>
      <c r="K158" t="s">
        <v>399</v>
      </c>
      <c r="L158" t="s">
        <v>399</v>
      </c>
      <c r="M158" t="s">
        <v>399</v>
      </c>
      <c r="N158" t="s">
        <v>399</v>
      </c>
      <c r="O158" t="s">
        <v>399</v>
      </c>
      <c r="P158" t="s">
        <v>399</v>
      </c>
      <c r="Q158" t="s">
        <v>399</v>
      </c>
      <c r="R158" t="s">
        <v>399</v>
      </c>
    </row>
    <row r="159" spans="1:18" x14ac:dyDescent="0.25">
      <c r="A159" t="s">
        <v>923</v>
      </c>
      <c r="B159" t="s">
        <v>399</v>
      </c>
      <c r="C159" t="s">
        <v>399</v>
      </c>
      <c r="D159" t="s">
        <v>399</v>
      </c>
      <c r="E159" t="s">
        <v>399</v>
      </c>
      <c r="F159" t="s">
        <v>399</v>
      </c>
      <c r="G159" t="s">
        <v>399</v>
      </c>
      <c r="H159" t="s">
        <v>399</v>
      </c>
      <c r="I159" t="s">
        <v>399</v>
      </c>
      <c r="J159" t="s">
        <v>399</v>
      </c>
      <c r="K159" t="s">
        <v>399</v>
      </c>
      <c r="L159" t="s">
        <v>399</v>
      </c>
      <c r="M159" t="s">
        <v>399</v>
      </c>
      <c r="N159" t="s">
        <v>399</v>
      </c>
      <c r="O159" t="s">
        <v>399</v>
      </c>
      <c r="P159" t="s">
        <v>399</v>
      </c>
      <c r="Q159" t="s">
        <v>399</v>
      </c>
      <c r="R159" t="s">
        <v>399</v>
      </c>
    </row>
    <row r="160" spans="1:18" x14ac:dyDescent="0.25">
      <c r="A160" t="s">
        <v>924</v>
      </c>
      <c r="B160" t="s">
        <v>399</v>
      </c>
      <c r="C160" t="s">
        <v>399</v>
      </c>
      <c r="D160" t="s">
        <v>399</v>
      </c>
      <c r="E160" t="s">
        <v>399</v>
      </c>
      <c r="F160" t="s">
        <v>399</v>
      </c>
      <c r="G160" t="s">
        <v>399</v>
      </c>
      <c r="H160" t="s">
        <v>399</v>
      </c>
      <c r="I160" t="s">
        <v>399</v>
      </c>
      <c r="J160" t="s">
        <v>399</v>
      </c>
      <c r="K160" t="s">
        <v>399</v>
      </c>
      <c r="L160" t="s">
        <v>399</v>
      </c>
      <c r="M160" t="s">
        <v>399</v>
      </c>
      <c r="N160" t="s">
        <v>399</v>
      </c>
      <c r="O160" t="s">
        <v>399</v>
      </c>
      <c r="P160" t="s">
        <v>399</v>
      </c>
      <c r="Q160" t="s">
        <v>399</v>
      </c>
      <c r="R160" t="s">
        <v>399</v>
      </c>
    </row>
    <row r="161" spans="1:18" x14ac:dyDescent="0.25">
      <c r="A161" t="s">
        <v>925</v>
      </c>
      <c r="B161" t="s">
        <v>399</v>
      </c>
      <c r="C161" t="s">
        <v>399</v>
      </c>
      <c r="D161" t="s">
        <v>399</v>
      </c>
      <c r="E161" t="s">
        <v>399</v>
      </c>
      <c r="F161" t="s">
        <v>399</v>
      </c>
      <c r="G161" t="s">
        <v>399</v>
      </c>
      <c r="H161" t="s">
        <v>399</v>
      </c>
      <c r="I161" t="s">
        <v>399</v>
      </c>
      <c r="J161" t="s">
        <v>399</v>
      </c>
      <c r="K161" t="s">
        <v>399</v>
      </c>
      <c r="L161" t="s">
        <v>399</v>
      </c>
      <c r="M161" t="s">
        <v>399</v>
      </c>
      <c r="N161" t="s">
        <v>399</v>
      </c>
      <c r="O161" t="s">
        <v>399</v>
      </c>
      <c r="P161" t="s">
        <v>399</v>
      </c>
      <c r="Q161" t="s">
        <v>399</v>
      </c>
      <c r="R161" t="s">
        <v>399</v>
      </c>
    </row>
    <row r="162" spans="1:18" x14ac:dyDescent="0.25">
      <c r="A162" t="s">
        <v>926</v>
      </c>
      <c r="B162" t="s">
        <v>399</v>
      </c>
      <c r="C162" t="s">
        <v>399</v>
      </c>
      <c r="D162" t="s">
        <v>399</v>
      </c>
      <c r="E162" t="s">
        <v>399</v>
      </c>
      <c r="F162" t="s">
        <v>400</v>
      </c>
      <c r="G162" t="s">
        <v>399</v>
      </c>
      <c r="H162" t="s">
        <v>399</v>
      </c>
      <c r="I162" t="s">
        <v>399</v>
      </c>
      <c r="J162" t="s">
        <v>399</v>
      </c>
      <c r="K162" t="s">
        <v>399</v>
      </c>
      <c r="L162" t="s">
        <v>399</v>
      </c>
      <c r="M162" t="s">
        <v>399</v>
      </c>
      <c r="N162" t="s">
        <v>399</v>
      </c>
      <c r="O162" t="s">
        <v>399</v>
      </c>
      <c r="P162" t="s">
        <v>399</v>
      </c>
      <c r="Q162" t="s">
        <v>399</v>
      </c>
      <c r="R162" t="s">
        <v>399</v>
      </c>
    </row>
    <row r="163" spans="1:18" x14ac:dyDescent="0.25">
      <c r="A163" t="s">
        <v>927</v>
      </c>
      <c r="B163" t="s">
        <v>399</v>
      </c>
      <c r="C163" t="s">
        <v>399</v>
      </c>
      <c r="D163" t="s">
        <v>399</v>
      </c>
      <c r="E163" t="s">
        <v>399</v>
      </c>
      <c r="F163" t="s">
        <v>399</v>
      </c>
      <c r="G163" t="s">
        <v>399</v>
      </c>
      <c r="H163" t="s">
        <v>399</v>
      </c>
      <c r="I163" t="s">
        <v>399</v>
      </c>
      <c r="J163" t="s">
        <v>399</v>
      </c>
      <c r="K163" t="s">
        <v>399</v>
      </c>
      <c r="L163" t="s">
        <v>399</v>
      </c>
      <c r="M163" t="s">
        <v>399</v>
      </c>
      <c r="N163" t="s">
        <v>399</v>
      </c>
      <c r="O163" t="s">
        <v>399</v>
      </c>
      <c r="P163" t="s">
        <v>399</v>
      </c>
      <c r="Q163" t="s">
        <v>399</v>
      </c>
      <c r="R163" t="s">
        <v>399</v>
      </c>
    </row>
    <row r="164" spans="1:18" x14ac:dyDescent="0.25">
      <c r="A164" t="s">
        <v>928</v>
      </c>
      <c r="B164" t="s">
        <v>399</v>
      </c>
      <c r="C164" t="s">
        <v>399</v>
      </c>
      <c r="D164" t="s">
        <v>399</v>
      </c>
      <c r="E164" t="s">
        <v>399</v>
      </c>
      <c r="F164" t="s">
        <v>399</v>
      </c>
      <c r="G164" t="s">
        <v>399</v>
      </c>
      <c r="H164" t="s">
        <v>400</v>
      </c>
      <c r="I164" t="s">
        <v>399</v>
      </c>
      <c r="J164" t="s">
        <v>399</v>
      </c>
      <c r="K164" t="s">
        <v>399</v>
      </c>
      <c r="L164" t="s">
        <v>399</v>
      </c>
      <c r="M164" t="s">
        <v>400</v>
      </c>
      <c r="N164" t="s">
        <v>399</v>
      </c>
      <c r="O164" t="s">
        <v>399</v>
      </c>
      <c r="P164" t="s">
        <v>399</v>
      </c>
      <c r="Q164" t="s">
        <v>399</v>
      </c>
      <c r="R164" t="s">
        <v>399</v>
      </c>
    </row>
    <row r="165" spans="1:18" x14ac:dyDescent="0.25">
      <c r="A165" t="s">
        <v>929</v>
      </c>
      <c r="B165" t="s">
        <v>399</v>
      </c>
      <c r="C165" t="s">
        <v>399</v>
      </c>
      <c r="D165" t="s">
        <v>399</v>
      </c>
      <c r="E165" t="s">
        <v>399</v>
      </c>
      <c r="F165" t="s">
        <v>399</v>
      </c>
      <c r="G165" t="s">
        <v>399</v>
      </c>
      <c r="H165" t="s">
        <v>399</v>
      </c>
      <c r="I165" t="s">
        <v>399</v>
      </c>
      <c r="J165" t="s">
        <v>399</v>
      </c>
      <c r="K165" t="s">
        <v>399</v>
      </c>
      <c r="L165" t="s">
        <v>399</v>
      </c>
      <c r="M165" t="s">
        <v>399</v>
      </c>
      <c r="N165" t="s">
        <v>399</v>
      </c>
      <c r="O165" t="s">
        <v>399</v>
      </c>
      <c r="P165" t="s">
        <v>399</v>
      </c>
      <c r="Q165" t="s">
        <v>399</v>
      </c>
      <c r="R165" t="s">
        <v>399</v>
      </c>
    </row>
    <row r="166" spans="1:18" x14ac:dyDescent="0.25">
      <c r="A166" t="s">
        <v>930</v>
      </c>
      <c r="B166" t="s">
        <v>399</v>
      </c>
      <c r="C166" t="s">
        <v>399</v>
      </c>
      <c r="D166" t="s">
        <v>399</v>
      </c>
      <c r="E166" t="s">
        <v>399</v>
      </c>
      <c r="F166" t="s">
        <v>399</v>
      </c>
      <c r="G166" t="s">
        <v>399</v>
      </c>
      <c r="H166" t="s">
        <v>399</v>
      </c>
      <c r="I166" t="s">
        <v>399</v>
      </c>
      <c r="J166" t="s">
        <v>399</v>
      </c>
      <c r="K166" t="s">
        <v>399</v>
      </c>
      <c r="L166" t="s">
        <v>399</v>
      </c>
      <c r="M166" t="s">
        <v>399</v>
      </c>
      <c r="N166" t="s">
        <v>399</v>
      </c>
      <c r="O166" t="s">
        <v>399</v>
      </c>
      <c r="P166" t="s">
        <v>399</v>
      </c>
      <c r="Q166" t="s">
        <v>399</v>
      </c>
      <c r="R166" t="s">
        <v>399</v>
      </c>
    </row>
    <row r="167" spans="1:18" x14ac:dyDescent="0.25">
      <c r="A167" t="s">
        <v>931</v>
      </c>
      <c r="B167" t="s">
        <v>399</v>
      </c>
      <c r="C167" t="s">
        <v>399</v>
      </c>
      <c r="D167" t="s">
        <v>399</v>
      </c>
      <c r="E167" t="s">
        <v>399</v>
      </c>
      <c r="F167" t="s">
        <v>399</v>
      </c>
      <c r="G167" t="s">
        <v>399</v>
      </c>
      <c r="H167" t="s">
        <v>399</v>
      </c>
      <c r="I167" t="s">
        <v>399</v>
      </c>
      <c r="J167" t="s">
        <v>399</v>
      </c>
      <c r="K167" t="s">
        <v>399</v>
      </c>
      <c r="L167" t="s">
        <v>399</v>
      </c>
      <c r="M167" t="s">
        <v>399</v>
      </c>
      <c r="N167" t="s">
        <v>399</v>
      </c>
      <c r="O167" t="s">
        <v>399</v>
      </c>
      <c r="P167" t="s">
        <v>399</v>
      </c>
      <c r="Q167" t="s">
        <v>399</v>
      </c>
      <c r="R167" t="s">
        <v>399</v>
      </c>
    </row>
    <row r="168" spans="1:18" x14ac:dyDescent="0.25">
      <c r="A168" t="s">
        <v>932</v>
      </c>
      <c r="B168" t="s">
        <v>399</v>
      </c>
      <c r="C168" t="s">
        <v>399</v>
      </c>
      <c r="D168" t="s">
        <v>399</v>
      </c>
      <c r="E168" t="s">
        <v>399</v>
      </c>
      <c r="F168" t="s">
        <v>399</v>
      </c>
      <c r="G168" t="s">
        <v>399</v>
      </c>
      <c r="H168" t="s">
        <v>400</v>
      </c>
      <c r="I168" t="s">
        <v>399</v>
      </c>
      <c r="J168" t="s">
        <v>400</v>
      </c>
      <c r="K168" t="s">
        <v>399</v>
      </c>
      <c r="L168" t="s">
        <v>399</v>
      </c>
      <c r="M168" t="s">
        <v>400</v>
      </c>
      <c r="N168" t="s">
        <v>399</v>
      </c>
      <c r="O168" t="s">
        <v>399</v>
      </c>
      <c r="P168" t="s">
        <v>399</v>
      </c>
      <c r="Q168" t="s">
        <v>399</v>
      </c>
      <c r="R168" t="s">
        <v>399</v>
      </c>
    </row>
    <row r="169" spans="1:18" x14ac:dyDescent="0.25">
      <c r="A169" t="s">
        <v>933</v>
      </c>
      <c r="B169" t="s">
        <v>399</v>
      </c>
      <c r="C169" t="s">
        <v>399</v>
      </c>
      <c r="D169" t="s">
        <v>399</v>
      </c>
      <c r="E169" t="s">
        <v>399</v>
      </c>
      <c r="F169" t="s">
        <v>399</v>
      </c>
      <c r="G169" t="s">
        <v>399</v>
      </c>
      <c r="H169" t="s">
        <v>399</v>
      </c>
      <c r="I169" t="s">
        <v>399</v>
      </c>
      <c r="J169" t="s">
        <v>399</v>
      </c>
      <c r="K169" t="s">
        <v>399</v>
      </c>
      <c r="L169" t="s">
        <v>399</v>
      </c>
      <c r="M169" t="s">
        <v>399</v>
      </c>
      <c r="N169" t="s">
        <v>399</v>
      </c>
      <c r="O169" t="s">
        <v>399</v>
      </c>
      <c r="P169" t="s">
        <v>399</v>
      </c>
      <c r="Q169" t="s">
        <v>399</v>
      </c>
      <c r="R169" t="s">
        <v>399</v>
      </c>
    </row>
    <row r="170" spans="1:18" x14ac:dyDescent="0.25">
      <c r="A170" t="s">
        <v>934</v>
      </c>
      <c r="B170" t="s">
        <v>399</v>
      </c>
      <c r="C170" t="s">
        <v>399</v>
      </c>
      <c r="D170" t="s">
        <v>399</v>
      </c>
      <c r="E170" t="s">
        <v>399</v>
      </c>
      <c r="F170" t="s">
        <v>399</v>
      </c>
      <c r="G170" t="s">
        <v>399</v>
      </c>
      <c r="H170" t="s">
        <v>399</v>
      </c>
      <c r="I170" t="s">
        <v>399</v>
      </c>
      <c r="J170" t="s">
        <v>399</v>
      </c>
      <c r="K170" t="s">
        <v>399</v>
      </c>
      <c r="L170" t="s">
        <v>399</v>
      </c>
      <c r="M170" t="s">
        <v>399</v>
      </c>
      <c r="N170" t="s">
        <v>399</v>
      </c>
      <c r="O170" t="s">
        <v>399</v>
      </c>
      <c r="P170" t="s">
        <v>399</v>
      </c>
      <c r="Q170" t="s">
        <v>399</v>
      </c>
      <c r="R170" t="s">
        <v>399</v>
      </c>
    </row>
    <row r="171" spans="1:18" x14ac:dyDescent="0.25">
      <c r="A171" t="s">
        <v>935</v>
      </c>
      <c r="B171" t="s">
        <v>399</v>
      </c>
      <c r="C171" t="s">
        <v>399</v>
      </c>
      <c r="D171" t="s">
        <v>400</v>
      </c>
      <c r="E171" t="s">
        <v>400</v>
      </c>
      <c r="F171" t="s">
        <v>399</v>
      </c>
      <c r="G171" t="s">
        <v>399</v>
      </c>
      <c r="H171" t="s">
        <v>399</v>
      </c>
      <c r="I171" t="s">
        <v>399</v>
      </c>
      <c r="J171" t="s">
        <v>399</v>
      </c>
      <c r="K171" t="s">
        <v>399</v>
      </c>
      <c r="L171" t="s">
        <v>399</v>
      </c>
      <c r="M171" t="s">
        <v>399</v>
      </c>
      <c r="N171" t="s">
        <v>400</v>
      </c>
      <c r="O171" t="s">
        <v>399</v>
      </c>
      <c r="P171" t="s">
        <v>399</v>
      </c>
      <c r="Q171" t="s">
        <v>400</v>
      </c>
      <c r="R171" t="s">
        <v>399</v>
      </c>
    </row>
    <row r="172" spans="1:18" x14ac:dyDescent="0.25">
      <c r="A172" t="s">
        <v>936</v>
      </c>
      <c r="B172" t="s">
        <v>399</v>
      </c>
      <c r="C172" t="s">
        <v>399</v>
      </c>
      <c r="D172" t="s">
        <v>399</v>
      </c>
      <c r="E172" t="s">
        <v>399</v>
      </c>
      <c r="F172" t="s">
        <v>400</v>
      </c>
      <c r="G172" t="s">
        <v>399</v>
      </c>
      <c r="H172" t="s">
        <v>399</v>
      </c>
      <c r="I172" t="s">
        <v>399</v>
      </c>
      <c r="J172" t="s">
        <v>399</v>
      </c>
      <c r="K172" t="s">
        <v>399</v>
      </c>
      <c r="L172" t="s">
        <v>399</v>
      </c>
      <c r="M172" t="s">
        <v>399</v>
      </c>
      <c r="N172" t="s">
        <v>399</v>
      </c>
      <c r="O172" t="s">
        <v>399</v>
      </c>
      <c r="P172" t="s">
        <v>399</v>
      </c>
      <c r="Q172" t="s">
        <v>400</v>
      </c>
      <c r="R172" t="s">
        <v>399</v>
      </c>
    </row>
    <row r="173" spans="1:18" x14ac:dyDescent="0.25">
      <c r="A173" t="s">
        <v>937</v>
      </c>
      <c r="B173" t="s">
        <v>399</v>
      </c>
      <c r="C173" t="s">
        <v>399</v>
      </c>
      <c r="D173" t="s">
        <v>400</v>
      </c>
      <c r="E173" t="s">
        <v>399</v>
      </c>
      <c r="F173" s="12" t="s">
        <v>400</v>
      </c>
      <c r="G173" t="s">
        <v>399</v>
      </c>
      <c r="H173" t="s">
        <v>399</v>
      </c>
      <c r="I173" t="s">
        <v>399</v>
      </c>
      <c r="J173" t="s">
        <v>399</v>
      </c>
      <c r="K173" t="s">
        <v>399</v>
      </c>
      <c r="L173" t="s">
        <v>399</v>
      </c>
      <c r="M173" t="s">
        <v>399</v>
      </c>
      <c r="N173" t="s">
        <v>400</v>
      </c>
      <c r="O173" t="s">
        <v>399</v>
      </c>
      <c r="P173" t="s">
        <v>399</v>
      </c>
      <c r="Q173" t="s">
        <v>399</v>
      </c>
      <c r="R173" t="s">
        <v>400</v>
      </c>
    </row>
    <row r="174" spans="1:18" x14ac:dyDescent="0.25">
      <c r="A174" t="s">
        <v>938</v>
      </c>
      <c r="B174" t="s">
        <v>399</v>
      </c>
      <c r="C174" t="s">
        <v>399</v>
      </c>
      <c r="D174" t="s">
        <v>399</v>
      </c>
      <c r="E174" t="s">
        <v>399</v>
      </c>
      <c r="F174" t="s">
        <v>399</v>
      </c>
      <c r="G174" t="s">
        <v>399</v>
      </c>
      <c r="H174" t="s">
        <v>399</v>
      </c>
      <c r="I174" t="s">
        <v>399</v>
      </c>
      <c r="J174" t="s">
        <v>399</v>
      </c>
      <c r="K174" t="s">
        <v>399</v>
      </c>
      <c r="L174" t="s">
        <v>399</v>
      </c>
      <c r="M174" t="s">
        <v>400</v>
      </c>
      <c r="N174" t="s">
        <v>399</v>
      </c>
      <c r="O174" t="s">
        <v>399</v>
      </c>
      <c r="P174" t="s">
        <v>399</v>
      </c>
      <c r="Q174" t="s">
        <v>399</v>
      </c>
      <c r="R174" t="s">
        <v>399</v>
      </c>
    </row>
    <row r="175" spans="1:18" x14ac:dyDescent="0.25">
      <c r="A175" t="s">
        <v>939</v>
      </c>
      <c r="B175" t="s">
        <v>399</v>
      </c>
      <c r="C175" t="s">
        <v>399</v>
      </c>
      <c r="D175" t="s">
        <v>399</v>
      </c>
      <c r="E175" t="s">
        <v>399</v>
      </c>
      <c r="F175" t="s">
        <v>399</v>
      </c>
      <c r="G175" t="s">
        <v>399</v>
      </c>
      <c r="H175" t="s">
        <v>399</v>
      </c>
      <c r="I175" t="s">
        <v>399</v>
      </c>
      <c r="J175" t="s">
        <v>399</v>
      </c>
      <c r="K175" t="s">
        <v>399</v>
      </c>
      <c r="L175" t="s">
        <v>399</v>
      </c>
      <c r="M175" t="s">
        <v>399</v>
      </c>
      <c r="N175" t="s">
        <v>399</v>
      </c>
      <c r="O175" t="s">
        <v>399</v>
      </c>
      <c r="P175" t="s">
        <v>399</v>
      </c>
      <c r="Q175" t="s">
        <v>399</v>
      </c>
      <c r="R175" t="s">
        <v>399</v>
      </c>
    </row>
    <row r="176" spans="1:18" x14ac:dyDescent="0.25">
      <c r="A176" t="s">
        <v>940</v>
      </c>
      <c r="B176" t="s">
        <v>399</v>
      </c>
      <c r="C176" t="s">
        <v>399</v>
      </c>
      <c r="D176" t="s">
        <v>399</v>
      </c>
      <c r="E176" t="s">
        <v>399</v>
      </c>
      <c r="F176" t="s">
        <v>399</v>
      </c>
      <c r="G176" t="s">
        <v>399</v>
      </c>
      <c r="H176" t="s">
        <v>399</v>
      </c>
      <c r="I176" t="s">
        <v>399</v>
      </c>
      <c r="J176" t="s">
        <v>399</v>
      </c>
      <c r="K176" t="s">
        <v>399</v>
      </c>
      <c r="L176" t="s">
        <v>399</v>
      </c>
      <c r="M176" t="s">
        <v>399</v>
      </c>
      <c r="N176" t="s">
        <v>399</v>
      </c>
      <c r="O176" t="s">
        <v>399</v>
      </c>
      <c r="P176" t="s">
        <v>399</v>
      </c>
      <c r="Q176" t="s">
        <v>399</v>
      </c>
      <c r="R176" t="s">
        <v>399</v>
      </c>
    </row>
    <row r="177" spans="1:18" x14ac:dyDescent="0.25">
      <c r="A177" t="s">
        <v>941</v>
      </c>
      <c r="B177" t="s">
        <v>399</v>
      </c>
      <c r="C177" t="s">
        <v>399</v>
      </c>
      <c r="D177" t="s">
        <v>399</v>
      </c>
      <c r="E177" t="s">
        <v>399</v>
      </c>
      <c r="F177" t="s">
        <v>399</v>
      </c>
      <c r="G177" t="s">
        <v>399</v>
      </c>
      <c r="H177" t="s">
        <v>399</v>
      </c>
      <c r="I177" t="s">
        <v>399</v>
      </c>
      <c r="J177" t="s">
        <v>399</v>
      </c>
      <c r="K177" t="s">
        <v>399</v>
      </c>
      <c r="L177" t="s">
        <v>399</v>
      </c>
      <c r="M177" t="s">
        <v>399</v>
      </c>
      <c r="N177" t="s">
        <v>399</v>
      </c>
      <c r="O177" t="s">
        <v>399</v>
      </c>
      <c r="P177" t="s">
        <v>399</v>
      </c>
      <c r="Q177" t="s">
        <v>399</v>
      </c>
      <c r="R177" t="s">
        <v>399</v>
      </c>
    </row>
    <row r="178" spans="1:18" x14ac:dyDescent="0.25">
      <c r="A178" t="s">
        <v>942</v>
      </c>
      <c r="B178" t="s">
        <v>399</v>
      </c>
      <c r="C178" t="s">
        <v>399</v>
      </c>
      <c r="D178" t="s">
        <v>399</v>
      </c>
      <c r="E178" t="s">
        <v>399</v>
      </c>
      <c r="F178" t="s">
        <v>399</v>
      </c>
      <c r="G178" t="s">
        <v>399</v>
      </c>
      <c r="H178" t="s">
        <v>399</v>
      </c>
      <c r="I178" t="s">
        <v>399</v>
      </c>
      <c r="J178" t="s">
        <v>399</v>
      </c>
      <c r="K178" t="s">
        <v>399</v>
      </c>
      <c r="L178" t="s">
        <v>399</v>
      </c>
      <c r="M178" t="s">
        <v>399</v>
      </c>
      <c r="N178" t="s">
        <v>399</v>
      </c>
      <c r="O178" t="s">
        <v>399</v>
      </c>
      <c r="P178" t="s">
        <v>399</v>
      </c>
      <c r="Q178" t="s">
        <v>399</v>
      </c>
      <c r="R178" t="s">
        <v>399</v>
      </c>
    </row>
    <row r="179" spans="1:18" x14ac:dyDescent="0.25">
      <c r="A179" t="s">
        <v>943</v>
      </c>
      <c r="B179" t="s">
        <v>400</v>
      </c>
      <c r="C179" t="s">
        <v>399</v>
      </c>
      <c r="D179" t="s">
        <v>399</v>
      </c>
      <c r="E179" t="s">
        <v>399</v>
      </c>
      <c r="F179" t="s">
        <v>399</v>
      </c>
      <c r="G179" t="s">
        <v>399</v>
      </c>
      <c r="H179" t="s">
        <v>399</v>
      </c>
      <c r="I179" t="s">
        <v>399</v>
      </c>
      <c r="J179" t="s">
        <v>399</v>
      </c>
      <c r="K179" t="s">
        <v>399</v>
      </c>
      <c r="L179" t="s">
        <v>399</v>
      </c>
      <c r="M179" t="s">
        <v>399</v>
      </c>
      <c r="N179" t="s">
        <v>399</v>
      </c>
      <c r="O179" t="s">
        <v>399</v>
      </c>
      <c r="P179" t="s">
        <v>399</v>
      </c>
      <c r="Q179" t="s">
        <v>399</v>
      </c>
      <c r="R179" t="s">
        <v>399</v>
      </c>
    </row>
    <row r="180" spans="1:18" x14ac:dyDescent="0.25">
      <c r="A180" t="s">
        <v>944</v>
      </c>
      <c r="B180" t="s">
        <v>399</v>
      </c>
      <c r="C180" t="s">
        <v>399</v>
      </c>
      <c r="D180" t="s">
        <v>399</v>
      </c>
      <c r="E180" t="s">
        <v>399</v>
      </c>
      <c r="F180" t="s">
        <v>399</v>
      </c>
      <c r="G180" t="s">
        <v>399</v>
      </c>
      <c r="H180" t="s">
        <v>399</v>
      </c>
      <c r="I180" t="s">
        <v>399</v>
      </c>
      <c r="J180" t="s">
        <v>399</v>
      </c>
      <c r="K180" t="s">
        <v>399</v>
      </c>
      <c r="L180" t="s">
        <v>399</v>
      </c>
      <c r="M180" t="s">
        <v>399</v>
      </c>
      <c r="N180" t="s">
        <v>399</v>
      </c>
      <c r="O180" t="s">
        <v>399</v>
      </c>
      <c r="P180" t="s">
        <v>399</v>
      </c>
      <c r="Q180" t="s">
        <v>399</v>
      </c>
      <c r="R180" t="s">
        <v>399</v>
      </c>
    </row>
    <row r="181" spans="1:18" x14ac:dyDescent="0.25">
      <c r="A181" t="s">
        <v>945</v>
      </c>
      <c r="B181" t="s">
        <v>399</v>
      </c>
      <c r="C181" t="s">
        <v>399</v>
      </c>
      <c r="D181" t="s">
        <v>399</v>
      </c>
      <c r="E181" t="s">
        <v>399</v>
      </c>
      <c r="F181" t="s">
        <v>399</v>
      </c>
      <c r="G181" t="s">
        <v>399</v>
      </c>
      <c r="H181" t="s">
        <v>399</v>
      </c>
      <c r="I181" t="s">
        <v>399</v>
      </c>
      <c r="J181" t="s">
        <v>399</v>
      </c>
      <c r="K181" t="s">
        <v>399</v>
      </c>
      <c r="L181" t="s">
        <v>399</v>
      </c>
      <c r="M181" t="s">
        <v>399</v>
      </c>
      <c r="N181" t="s">
        <v>399</v>
      </c>
      <c r="O181" t="s">
        <v>399</v>
      </c>
      <c r="P181" t="s">
        <v>399</v>
      </c>
      <c r="Q181" t="s">
        <v>399</v>
      </c>
      <c r="R181" t="s">
        <v>399</v>
      </c>
    </row>
    <row r="182" spans="1:18" x14ac:dyDescent="0.25">
      <c r="A182" t="s">
        <v>946</v>
      </c>
      <c r="B182" t="s">
        <v>399</v>
      </c>
      <c r="C182" t="s">
        <v>399</v>
      </c>
      <c r="D182" t="s">
        <v>399</v>
      </c>
      <c r="E182" t="s">
        <v>399</v>
      </c>
      <c r="F182" t="s">
        <v>399</v>
      </c>
      <c r="G182" t="s">
        <v>399</v>
      </c>
      <c r="H182" t="s">
        <v>399</v>
      </c>
      <c r="I182" t="s">
        <v>399</v>
      </c>
      <c r="J182" t="s">
        <v>399</v>
      </c>
      <c r="K182" t="s">
        <v>399</v>
      </c>
      <c r="L182" t="s">
        <v>399</v>
      </c>
      <c r="M182" t="s">
        <v>399</v>
      </c>
      <c r="N182" t="s">
        <v>399</v>
      </c>
      <c r="O182" t="s">
        <v>399</v>
      </c>
      <c r="P182" t="s">
        <v>399</v>
      </c>
      <c r="Q182" t="s">
        <v>399</v>
      </c>
      <c r="R182" t="s">
        <v>399</v>
      </c>
    </row>
    <row r="183" spans="1:18" x14ac:dyDescent="0.25">
      <c r="A183" t="s">
        <v>947</v>
      </c>
      <c r="B183" t="s">
        <v>399</v>
      </c>
      <c r="C183" t="s">
        <v>399</v>
      </c>
      <c r="D183" t="s">
        <v>399</v>
      </c>
      <c r="E183" t="s">
        <v>399</v>
      </c>
      <c r="F183" t="s">
        <v>399</v>
      </c>
      <c r="G183" t="s">
        <v>399</v>
      </c>
      <c r="H183" t="s">
        <v>399</v>
      </c>
      <c r="I183" t="s">
        <v>399</v>
      </c>
      <c r="J183" t="s">
        <v>399</v>
      </c>
      <c r="K183" t="s">
        <v>399</v>
      </c>
      <c r="L183" t="s">
        <v>399</v>
      </c>
      <c r="M183" t="s">
        <v>399</v>
      </c>
      <c r="N183" t="s">
        <v>399</v>
      </c>
      <c r="O183" t="s">
        <v>399</v>
      </c>
      <c r="P183" t="s">
        <v>399</v>
      </c>
      <c r="Q183" t="s">
        <v>399</v>
      </c>
      <c r="R183" t="s">
        <v>399</v>
      </c>
    </row>
    <row r="184" spans="1:18" ht="15.75" customHeight="1" x14ac:dyDescent="0.25">
      <c r="A184" t="s">
        <v>948</v>
      </c>
      <c r="B184" t="s">
        <v>399</v>
      </c>
      <c r="C184" t="s">
        <v>399</v>
      </c>
      <c r="D184" t="s">
        <v>399</v>
      </c>
      <c r="E184" t="s">
        <v>399</v>
      </c>
      <c r="F184" t="s">
        <v>399</v>
      </c>
      <c r="G184" t="s">
        <v>399</v>
      </c>
      <c r="H184" t="s">
        <v>399</v>
      </c>
      <c r="I184" t="s">
        <v>399</v>
      </c>
      <c r="J184" t="s">
        <v>399</v>
      </c>
      <c r="K184" t="s">
        <v>399</v>
      </c>
      <c r="L184" t="s">
        <v>399</v>
      </c>
      <c r="M184" t="s">
        <v>399</v>
      </c>
      <c r="N184" t="s">
        <v>399</v>
      </c>
      <c r="O184" t="s">
        <v>399</v>
      </c>
      <c r="P184" t="s">
        <v>399</v>
      </c>
      <c r="Q184" t="s">
        <v>399</v>
      </c>
      <c r="R184" t="s">
        <v>399</v>
      </c>
    </row>
    <row r="185" spans="1:18" x14ac:dyDescent="0.25">
      <c r="A185" t="s">
        <v>949</v>
      </c>
      <c r="B185" t="s">
        <v>399</v>
      </c>
      <c r="C185" t="s">
        <v>399</v>
      </c>
      <c r="D185" t="s">
        <v>399</v>
      </c>
      <c r="E185" t="s">
        <v>399</v>
      </c>
      <c r="F185" t="s">
        <v>399</v>
      </c>
      <c r="G185" t="s">
        <v>399</v>
      </c>
      <c r="H185" t="s">
        <v>399</v>
      </c>
      <c r="I185" t="s">
        <v>399</v>
      </c>
      <c r="J185" t="s">
        <v>399</v>
      </c>
      <c r="K185" t="s">
        <v>399</v>
      </c>
      <c r="L185" t="s">
        <v>399</v>
      </c>
      <c r="M185" t="s">
        <v>399</v>
      </c>
      <c r="N185" t="s">
        <v>399</v>
      </c>
      <c r="O185" t="s">
        <v>399</v>
      </c>
      <c r="P185" t="s">
        <v>399</v>
      </c>
      <c r="Q185" t="s">
        <v>399</v>
      </c>
      <c r="R185" t="s">
        <v>399</v>
      </c>
    </row>
    <row r="186" spans="1:18" x14ac:dyDescent="0.25">
      <c r="A186" t="s">
        <v>401</v>
      </c>
      <c r="B186" s="19">
        <f>5/184</f>
        <v>2.717391304347826E-2</v>
      </c>
      <c r="C186" s="19">
        <v>0</v>
      </c>
      <c r="D186" s="19">
        <f>10/184</f>
        <v>5.434782608695652E-2</v>
      </c>
      <c r="E186" s="19">
        <f>7/184</f>
        <v>3.8043478260869568E-2</v>
      </c>
      <c r="F186" s="19">
        <f>5/184</f>
        <v>2.717391304347826E-2</v>
      </c>
      <c r="G186" s="19">
        <f>5/184</f>
        <v>2.717391304347826E-2</v>
      </c>
      <c r="H186" s="19">
        <f>9/184</f>
        <v>4.8913043478260872E-2</v>
      </c>
      <c r="I186" s="19">
        <v>0</v>
      </c>
      <c r="J186" s="19">
        <f>6/184</f>
        <v>3.2608695652173912E-2</v>
      </c>
      <c r="K186" s="19">
        <f>4/184</f>
        <v>2.1739130434782608E-2</v>
      </c>
      <c r="L186" s="19">
        <f>12/184</f>
        <v>6.5217391304347824E-2</v>
      </c>
      <c r="M186" s="19">
        <f>9/184</f>
        <v>4.8913043478260872E-2</v>
      </c>
      <c r="N186" s="19">
        <f>18/184</f>
        <v>9.7826086956521743E-2</v>
      </c>
      <c r="O186" s="19">
        <v>0</v>
      </c>
      <c r="P186" s="19">
        <v>0</v>
      </c>
      <c r="Q186" s="19">
        <f>12/184</f>
        <v>6.5217391304347824E-2</v>
      </c>
      <c r="R186" s="19">
        <f>8/184</f>
        <v>4.3478260869565216E-2</v>
      </c>
    </row>
    <row r="187" spans="1:18" x14ac:dyDescent="0.25">
      <c r="F187" s="12"/>
      <c r="L187" s="12"/>
      <c r="N187" s="12"/>
      <c r="Q187" s="12"/>
    </row>
    <row r="188" spans="1:18" x14ac:dyDescent="0.25">
      <c r="F188" s="12"/>
      <c r="L188" s="12"/>
      <c r="N188" s="12"/>
      <c r="Q188" s="12"/>
    </row>
    <row r="189" spans="1:18" x14ac:dyDescent="0.25">
      <c r="F189" s="12"/>
      <c r="N189" s="12"/>
    </row>
  </sheetData>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2AA3C-C16C-4274-B297-05F961DB0EE6}">
  <dimension ref="A1:S89"/>
  <sheetViews>
    <sheetView workbookViewId="0">
      <selection activeCell="D4" sqref="D4:D7"/>
    </sheetView>
  </sheetViews>
  <sheetFormatPr defaultRowHeight="15" x14ac:dyDescent="0.25"/>
  <sheetData>
    <row r="1" spans="1:19" x14ac:dyDescent="0.25">
      <c r="A1" t="s">
        <v>610</v>
      </c>
      <c r="B1" s="1"/>
      <c r="C1" s="1"/>
      <c r="D1" s="1" t="s">
        <v>609</v>
      </c>
      <c r="E1" s="1" t="s">
        <v>567</v>
      </c>
      <c r="F1" s="1" t="s">
        <v>568</v>
      </c>
      <c r="G1" s="1" t="s">
        <v>569</v>
      </c>
      <c r="H1" s="1" t="s">
        <v>570</v>
      </c>
      <c r="I1" s="1" t="s">
        <v>571</v>
      </c>
      <c r="J1" s="1" t="s">
        <v>572</v>
      </c>
      <c r="K1" s="1" t="s">
        <v>573</v>
      </c>
      <c r="L1" s="1" t="s">
        <v>574</v>
      </c>
      <c r="M1" s="1"/>
      <c r="N1" s="1"/>
      <c r="O1" s="1" t="s">
        <v>575</v>
      </c>
      <c r="P1" s="1" t="s">
        <v>576</v>
      </c>
      <c r="Q1" s="1" t="s">
        <v>577</v>
      </c>
      <c r="R1" s="1"/>
      <c r="S1" s="1"/>
    </row>
    <row r="3" spans="1:19" x14ac:dyDescent="0.25">
      <c r="A3" t="s">
        <v>608</v>
      </c>
      <c r="F3" s="2"/>
      <c r="G3" s="2"/>
      <c r="H3" s="2"/>
      <c r="I3" s="2"/>
      <c r="J3" s="2"/>
      <c r="K3" s="2"/>
      <c r="L3" s="2"/>
      <c r="M3" s="2"/>
      <c r="O3" s="2"/>
      <c r="P3" s="2"/>
      <c r="Q3" s="2"/>
      <c r="S3" s="2"/>
    </row>
    <row r="4" spans="1:19" x14ac:dyDescent="0.25">
      <c r="A4" t="s">
        <v>578</v>
      </c>
      <c r="D4" s="3" t="s">
        <v>585</v>
      </c>
      <c r="E4" t="s">
        <v>579</v>
      </c>
      <c r="F4" s="2" t="s">
        <v>580</v>
      </c>
      <c r="G4" s="2" t="s">
        <v>579</v>
      </c>
      <c r="H4" s="2" t="s">
        <v>579</v>
      </c>
      <c r="I4" s="2" t="s">
        <v>579</v>
      </c>
      <c r="J4" s="2" t="s">
        <v>579</v>
      </c>
      <c r="K4" s="2" t="s">
        <v>581</v>
      </c>
      <c r="L4" s="2" t="s">
        <v>582</v>
      </c>
      <c r="M4" s="2"/>
      <c r="O4" s="2" t="s">
        <v>583</v>
      </c>
      <c r="P4" s="2" t="s">
        <v>580</v>
      </c>
      <c r="Q4" s="2" t="s">
        <v>582</v>
      </c>
      <c r="S4" s="2"/>
    </row>
    <row r="5" spans="1:19" x14ac:dyDescent="0.25">
      <c r="A5" t="s">
        <v>584</v>
      </c>
      <c r="D5" s="3" t="s">
        <v>587</v>
      </c>
      <c r="E5" s="17">
        <v>0.52</v>
      </c>
      <c r="F5" s="17">
        <v>0.33</v>
      </c>
      <c r="G5" s="17">
        <v>0.54</v>
      </c>
      <c r="H5" s="17">
        <v>0.37</v>
      </c>
      <c r="I5" s="17">
        <v>0.53</v>
      </c>
      <c r="J5" s="17">
        <v>0.6</v>
      </c>
      <c r="K5" s="17">
        <v>0.92</v>
      </c>
      <c r="L5" s="17">
        <v>0.5</v>
      </c>
      <c r="M5" s="3" t="s">
        <v>762</v>
      </c>
      <c r="N5" t="s">
        <v>279</v>
      </c>
      <c r="O5" s="2">
        <v>5</v>
      </c>
      <c r="P5" s="17">
        <v>0.18</v>
      </c>
      <c r="Q5" s="17">
        <v>0.49</v>
      </c>
    </row>
    <row r="6" spans="1:19" x14ac:dyDescent="0.25">
      <c r="A6" t="s">
        <v>586</v>
      </c>
      <c r="D6" s="3" t="s">
        <v>589</v>
      </c>
      <c r="E6" s="17">
        <v>0.38</v>
      </c>
      <c r="F6" s="17">
        <v>0.42</v>
      </c>
      <c r="G6" s="17">
        <v>0.42</v>
      </c>
      <c r="H6" s="17">
        <v>0.52</v>
      </c>
      <c r="I6" s="17">
        <v>0.41</v>
      </c>
      <c r="J6" s="17">
        <v>0.38</v>
      </c>
      <c r="L6" s="17">
        <v>0.39</v>
      </c>
      <c r="M6" s="3" t="s">
        <v>763</v>
      </c>
      <c r="N6" t="s">
        <v>380</v>
      </c>
      <c r="O6" s="2">
        <v>3</v>
      </c>
      <c r="P6" s="17">
        <v>0.55000000000000004</v>
      </c>
      <c r="Q6" s="17">
        <v>0.42</v>
      </c>
    </row>
    <row r="7" spans="1:19" x14ac:dyDescent="0.25">
      <c r="A7" t="s">
        <v>588</v>
      </c>
      <c r="B7" s="2"/>
      <c r="C7" s="2"/>
      <c r="D7" s="3" t="s">
        <v>591</v>
      </c>
      <c r="E7" s="17">
        <v>0.03</v>
      </c>
      <c r="F7" s="17">
        <v>0.11</v>
      </c>
      <c r="G7" s="17">
        <v>0.04</v>
      </c>
      <c r="H7" s="17">
        <v>0.1</v>
      </c>
      <c r="I7" s="17">
        <v>0.06</v>
      </c>
      <c r="J7" s="17">
        <v>0.02</v>
      </c>
      <c r="K7" s="17">
        <v>0.08</v>
      </c>
      <c r="L7" s="17">
        <v>0.09</v>
      </c>
      <c r="M7" s="3" t="s">
        <v>764</v>
      </c>
      <c r="N7" t="s">
        <v>426</v>
      </c>
      <c r="O7" s="2">
        <v>24</v>
      </c>
      <c r="P7" s="17">
        <v>0.23</v>
      </c>
      <c r="Q7" s="17">
        <v>0.06</v>
      </c>
    </row>
    <row r="8" spans="1:19" x14ac:dyDescent="0.25">
      <c r="A8" t="s">
        <v>590</v>
      </c>
      <c r="B8" s="2"/>
      <c r="C8" s="2"/>
      <c r="D8" s="2"/>
      <c r="E8" s="2">
        <v>0.08</v>
      </c>
      <c r="F8" s="2">
        <v>0.01</v>
      </c>
      <c r="G8" s="2">
        <v>0.01</v>
      </c>
      <c r="H8" s="2">
        <v>0.01</v>
      </c>
      <c r="I8" s="2">
        <v>0</v>
      </c>
      <c r="J8" s="2">
        <v>0</v>
      </c>
      <c r="K8" s="2"/>
      <c r="L8" s="2">
        <v>0.02</v>
      </c>
      <c r="M8" s="2"/>
      <c r="N8" t="s">
        <v>427</v>
      </c>
      <c r="P8" s="2">
        <v>0.04</v>
      </c>
      <c r="Q8" s="2">
        <v>0.03</v>
      </c>
    </row>
    <row r="9" spans="1:19" x14ac:dyDescent="0.25">
      <c r="D9" s="2"/>
      <c r="E9" s="2"/>
      <c r="F9" s="2"/>
      <c r="G9" s="2"/>
      <c r="H9" s="2"/>
      <c r="I9" s="2"/>
      <c r="J9" s="2"/>
      <c r="K9" s="2"/>
      <c r="L9" s="2"/>
      <c r="M9" s="2"/>
      <c r="P9" s="2"/>
      <c r="Q9" s="2"/>
    </row>
    <row r="10" spans="1:19" x14ac:dyDescent="0.25">
      <c r="E10" s="17"/>
      <c r="F10" s="17"/>
      <c r="G10" s="17"/>
      <c r="H10" s="17"/>
      <c r="I10" s="17"/>
      <c r="J10" s="17"/>
      <c r="L10" s="17"/>
      <c r="M10" s="17"/>
      <c r="O10" s="2"/>
      <c r="P10" s="17"/>
      <c r="Q10" s="17"/>
    </row>
    <row r="11" spans="1:19" x14ac:dyDescent="0.25">
      <c r="E11" s="17"/>
      <c r="F11" s="17"/>
      <c r="G11" s="17"/>
      <c r="H11" s="17"/>
      <c r="I11" s="17"/>
      <c r="J11" s="17"/>
      <c r="K11" s="17"/>
      <c r="L11" s="17"/>
      <c r="M11" s="17"/>
      <c r="O11" s="2"/>
      <c r="P11" s="17"/>
      <c r="Q11" s="17"/>
    </row>
    <row r="12" spans="1:19" x14ac:dyDescent="0.25">
      <c r="D12" s="2"/>
      <c r="E12" s="2"/>
      <c r="F12" s="2"/>
      <c r="G12" s="2"/>
      <c r="H12" s="2"/>
      <c r="I12" s="2"/>
      <c r="J12" s="2"/>
      <c r="K12" s="2"/>
      <c r="L12" s="2"/>
      <c r="M12" s="2"/>
      <c r="P12" s="2"/>
      <c r="Q12" s="2"/>
    </row>
    <row r="13" spans="1:19" x14ac:dyDescent="0.25">
      <c r="D13" s="2"/>
      <c r="E13" s="2"/>
      <c r="F13" s="2"/>
      <c r="K13" s="2"/>
      <c r="L13" s="2"/>
      <c r="M13" s="2"/>
      <c r="P13" s="2"/>
      <c r="Q13" s="2"/>
    </row>
    <row r="14" spans="1:19" x14ac:dyDescent="0.25">
      <c r="C14" s="2"/>
      <c r="D14" s="2"/>
      <c r="E14" s="2"/>
      <c r="F14" s="2"/>
      <c r="K14" s="2"/>
      <c r="L14" s="2"/>
      <c r="M14" s="2"/>
      <c r="P14" s="2"/>
      <c r="Q14" s="2"/>
    </row>
    <row r="15" spans="1:19" x14ac:dyDescent="0.25">
      <c r="C15" s="2"/>
      <c r="D15" s="2"/>
      <c r="E15" s="2"/>
      <c r="F15" s="2"/>
      <c r="K15" s="2"/>
      <c r="L15" s="2"/>
      <c r="M15" s="2"/>
      <c r="P15" s="2"/>
      <c r="Q15" s="2"/>
    </row>
    <row r="16" spans="1:19" x14ac:dyDescent="0.25">
      <c r="C16" s="2"/>
      <c r="D16" s="2"/>
      <c r="E16" s="2"/>
      <c r="F16" s="2"/>
      <c r="H16" s="2"/>
      <c r="I16" s="2"/>
      <c r="K16" s="2"/>
      <c r="L16" s="2"/>
      <c r="M16" s="2"/>
      <c r="P16" s="2"/>
      <c r="Q16" s="2"/>
    </row>
    <row r="17" spans="3:17" x14ac:dyDescent="0.25">
      <c r="C17" s="2"/>
      <c r="D17" s="2"/>
      <c r="E17" s="2"/>
      <c r="F17" s="2"/>
      <c r="H17" s="2"/>
      <c r="I17" s="2"/>
      <c r="J17" s="2"/>
      <c r="K17" s="2"/>
      <c r="L17" s="2"/>
      <c r="M17" s="2"/>
      <c r="P17" s="2"/>
      <c r="Q17" s="2"/>
    </row>
    <row r="18" spans="3:17" x14ac:dyDescent="0.25">
      <c r="C18" s="2"/>
      <c r="D18" s="2"/>
      <c r="E18" s="2"/>
      <c r="F18" s="2"/>
      <c r="G18" s="2"/>
      <c r="H18" s="2"/>
      <c r="I18" s="2"/>
      <c r="J18" s="2"/>
      <c r="K18" s="2"/>
      <c r="L18" s="2"/>
      <c r="M18" s="2"/>
      <c r="P18" s="2"/>
      <c r="Q18" s="2"/>
    </row>
    <row r="19" spans="3:17" x14ac:dyDescent="0.25">
      <c r="C19" s="2"/>
      <c r="D19" s="2"/>
      <c r="E19" s="2"/>
      <c r="F19" s="2"/>
      <c r="G19" s="2"/>
      <c r="H19" s="2"/>
      <c r="I19" s="2"/>
      <c r="J19" s="2"/>
      <c r="K19" s="2"/>
      <c r="L19" s="2"/>
      <c r="M19" s="2"/>
      <c r="P19" s="2"/>
      <c r="Q19" s="2"/>
    </row>
    <row r="20" spans="3:17" x14ac:dyDescent="0.25">
      <c r="C20" s="2"/>
      <c r="D20" s="2"/>
      <c r="E20" s="2"/>
      <c r="F20" s="2"/>
      <c r="G20" s="2"/>
      <c r="H20" s="2"/>
      <c r="I20" s="2"/>
      <c r="J20" s="2"/>
      <c r="K20" s="2"/>
      <c r="L20" s="2"/>
      <c r="M20" s="2"/>
      <c r="P20" s="2"/>
      <c r="Q20" s="2"/>
    </row>
    <row r="21" spans="3:17" x14ac:dyDescent="0.25">
      <c r="C21" s="2"/>
      <c r="D21" s="2"/>
      <c r="E21" s="2"/>
      <c r="F21" s="2"/>
      <c r="G21" s="2"/>
      <c r="H21" s="2"/>
      <c r="I21" s="2"/>
      <c r="J21" s="2"/>
      <c r="K21" s="2"/>
      <c r="L21" s="2"/>
      <c r="M21" s="2"/>
      <c r="P21" s="2"/>
      <c r="Q21" s="2"/>
    </row>
    <row r="22" spans="3:17" x14ac:dyDescent="0.25">
      <c r="C22" s="2"/>
      <c r="D22" s="2"/>
      <c r="E22" s="2"/>
      <c r="F22" s="2"/>
      <c r="G22" s="2"/>
      <c r="H22" s="2"/>
      <c r="I22" s="2"/>
      <c r="J22" s="2"/>
      <c r="K22" s="2"/>
      <c r="L22" s="2"/>
      <c r="M22" s="2"/>
      <c r="P22" s="2"/>
      <c r="Q22" s="2"/>
    </row>
    <row r="23" spans="3:17" x14ac:dyDescent="0.25">
      <c r="C23" s="2"/>
      <c r="D23" s="2"/>
      <c r="E23" s="2"/>
      <c r="F23" s="2"/>
      <c r="G23" s="2"/>
      <c r="H23" s="2"/>
      <c r="I23" s="2"/>
      <c r="J23" s="2"/>
      <c r="K23" s="2"/>
      <c r="L23" s="2"/>
      <c r="M23" s="2"/>
      <c r="P23" s="2"/>
      <c r="Q23" s="2"/>
    </row>
    <row r="24" spans="3:17" x14ac:dyDescent="0.25">
      <c r="C24" s="2"/>
      <c r="D24" s="2"/>
      <c r="E24" s="2"/>
      <c r="F24" s="2"/>
      <c r="G24" s="2"/>
      <c r="H24" s="2"/>
      <c r="I24" s="2"/>
      <c r="J24" s="2"/>
      <c r="K24" s="2"/>
      <c r="L24" s="2"/>
      <c r="M24" s="2"/>
      <c r="P24" s="2"/>
      <c r="Q24" s="2"/>
    </row>
    <row r="25" spans="3:17" x14ac:dyDescent="0.25">
      <c r="C25" s="2"/>
      <c r="D25" s="2"/>
      <c r="E25" s="2"/>
      <c r="F25" s="2"/>
      <c r="G25" s="2"/>
      <c r="H25" s="2"/>
      <c r="I25" s="2"/>
      <c r="J25" s="2"/>
      <c r="K25" s="2"/>
      <c r="L25" s="2"/>
      <c r="M25" s="2"/>
      <c r="P25" s="2"/>
      <c r="Q25" s="2"/>
    </row>
    <row r="26" spans="3:17" x14ac:dyDescent="0.25">
      <c r="C26" s="2"/>
      <c r="D26" s="2"/>
      <c r="E26" s="2"/>
      <c r="F26" s="2"/>
      <c r="G26" s="2"/>
      <c r="H26" s="2"/>
      <c r="I26" s="2"/>
      <c r="J26" s="2"/>
      <c r="K26" s="2"/>
      <c r="L26" s="2"/>
      <c r="M26" s="2"/>
      <c r="O26" s="47"/>
      <c r="P26" s="2"/>
      <c r="Q26" s="2"/>
    </row>
    <row r="27" spans="3:17" x14ac:dyDescent="0.25">
      <c r="C27" s="2"/>
      <c r="D27" s="2"/>
      <c r="E27" s="2"/>
      <c r="F27" s="2"/>
      <c r="G27" s="2"/>
      <c r="H27" s="2"/>
      <c r="I27" s="2"/>
      <c r="J27" s="2"/>
      <c r="K27" s="2"/>
      <c r="L27" s="2"/>
      <c r="M27" s="2"/>
      <c r="P27" s="2"/>
      <c r="Q27" s="2"/>
    </row>
    <row r="28" spans="3:17" x14ac:dyDescent="0.25">
      <c r="C28" s="2"/>
      <c r="D28" s="2"/>
      <c r="E28" s="2"/>
      <c r="F28" s="2"/>
      <c r="G28" s="2"/>
      <c r="H28" s="2"/>
      <c r="I28" s="2"/>
      <c r="J28" s="2"/>
      <c r="K28" s="2"/>
      <c r="L28" s="2"/>
      <c r="M28" s="2"/>
      <c r="O28" s="47"/>
      <c r="P28" s="2"/>
      <c r="Q28" s="2"/>
    </row>
    <row r="29" spans="3:17" x14ac:dyDescent="0.25">
      <c r="C29" s="2"/>
      <c r="D29" s="2"/>
      <c r="E29" s="2"/>
      <c r="F29" s="2"/>
      <c r="G29" s="2"/>
      <c r="H29" s="2"/>
      <c r="I29" s="2"/>
      <c r="J29" s="2"/>
      <c r="K29" s="2"/>
      <c r="L29" s="2"/>
      <c r="M29" s="2"/>
      <c r="O29" s="47"/>
      <c r="P29" s="2"/>
      <c r="Q29" s="2"/>
    </row>
    <row r="30" spans="3:17" x14ac:dyDescent="0.25">
      <c r="C30" s="2"/>
      <c r="D30" s="2"/>
      <c r="E30" s="2"/>
      <c r="F30" s="2"/>
      <c r="G30" s="2"/>
      <c r="H30" s="2"/>
      <c r="I30" s="2"/>
      <c r="J30" s="2"/>
      <c r="K30" s="2"/>
      <c r="L30" s="2"/>
      <c r="M30" s="2"/>
      <c r="P30" s="2"/>
      <c r="Q30" s="2"/>
    </row>
    <row r="31" spans="3:17" x14ac:dyDescent="0.25">
      <c r="C31" s="2"/>
      <c r="D31" s="2"/>
      <c r="E31" s="2"/>
      <c r="F31" s="2"/>
      <c r="G31" s="2"/>
      <c r="H31" s="2"/>
      <c r="I31" s="2"/>
      <c r="J31" s="2"/>
      <c r="K31" s="2"/>
      <c r="L31" s="2"/>
      <c r="M31" s="2"/>
      <c r="O31" s="47"/>
      <c r="P31" s="2"/>
      <c r="Q31" s="2"/>
    </row>
    <row r="32" spans="3:17" x14ac:dyDescent="0.25">
      <c r="C32" s="2"/>
      <c r="D32" s="2"/>
      <c r="E32" s="2"/>
      <c r="F32" s="2"/>
      <c r="G32" s="2"/>
      <c r="H32" s="2"/>
      <c r="I32" s="2"/>
      <c r="J32" s="2"/>
      <c r="K32" s="2"/>
      <c r="L32" s="2"/>
      <c r="M32" s="2"/>
      <c r="O32" s="47"/>
      <c r="P32" s="2"/>
      <c r="Q32" s="2"/>
    </row>
    <row r="33" spans="3:17" x14ac:dyDescent="0.25">
      <c r="C33" s="2"/>
      <c r="D33" s="2"/>
      <c r="E33" s="2"/>
      <c r="F33" s="2"/>
      <c r="G33" s="2"/>
      <c r="H33" s="2"/>
      <c r="I33" s="2"/>
      <c r="J33" s="2"/>
      <c r="K33" s="2"/>
      <c r="L33" s="2"/>
      <c r="M33" s="2"/>
      <c r="O33" s="47"/>
      <c r="P33" s="2"/>
      <c r="Q33" s="2"/>
    </row>
    <row r="34" spans="3:17" x14ac:dyDescent="0.25">
      <c r="C34" s="2"/>
      <c r="D34" s="2"/>
      <c r="E34" s="2"/>
      <c r="F34" s="2"/>
      <c r="G34" s="2"/>
      <c r="H34" s="2"/>
      <c r="I34" s="2"/>
      <c r="J34" s="2"/>
      <c r="K34" s="2"/>
      <c r="L34" s="2"/>
      <c r="M34" s="2"/>
      <c r="P34" s="2"/>
      <c r="Q34" s="2"/>
    </row>
    <row r="35" spans="3:17" x14ac:dyDescent="0.25">
      <c r="C35" s="2"/>
      <c r="D35" s="2"/>
      <c r="E35" s="2"/>
      <c r="F35" s="2"/>
      <c r="G35" s="2"/>
      <c r="H35" s="2"/>
      <c r="I35" s="2"/>
      <c r="J35" s="2"/>
      <c r="K35" s="2"/>
      <c r="L35" s="2"/>
      <c r="M35" s="2"/>
      <c r="P35" s="2"/>
      <c r="Q35" s="2"/>
    </row>
    <row r="36" spans="3:17" x14ac:dyDescent="0.25">
      <c r="C36" s="2"/>
      <c r="D36" s="2"/>
      <c r="E36" s="2"/>
      <c r="F36" s="2"/>
      <c r="G36" s="2"/>
      <c r="H36" s="2"/>
      <c r="I36" s="2"/>
      <c r="J36" s="2"/>
      <c r="K36" s="2"/>
      <c r="L36" s="2"/>
      <c r="M36" s="2"/>
      <c r="P36" s="2"/>
      <c r="Q36" s="2"/>
    </row>
    <row r="37" spans="3:17" x14ac:dyDescent="0.25">
      <c r="C37" s="2"/>
      <c r="D37" s="2"/>
      <c r="E37" s="2"/>
      <c r="F37" s="2"/>
      <c r="G37" s="2"/>
      <c r="H37" s="2"/>
      <c r="I37" s="2"/>
      <c r="J37" s="2"/>
      <c r="K37" s="2"/>
      <c r="L37" s="2"/>
      <c r="M37" s="2"/>
      <c r="O37" s="47"/>
      <c r="P37" s="2"/>
      <c r="Q37" s="2"/>
    </row>
    <row r="38" spans="3:17" x14ac:dyDescent="0.25">
      <c r="C38" s="2"/>
      <c r="D38" s="2"/>
      <c r="E38" s="2"/>
      <c r="F38" s="2"/>
      <c r="G38" s="2"/>
      <c r="H38" s="2"/>
      <c r="I38" s="2"/>
      <c r="J38" s="2"/>
      <c r="K38" s="2"/>
      <c r="L38" s="2"/>
      <c r="M38" s="2"/>
      <c r="P38" s="2"/>
      <c r="Q38" s="2"/>
    </row>
    <row r="39" spans="3:17" x14ac:dyDescent="0.25">
      <c r="C39" s="2"/>
      <c r="D39" s="2"/>
      <c r="E39" s="2"/>
      <c r="F39" s="2"/>
      <c r="G39" s="2"/>
      <c r="H39" s="2"/>
      <c r="I39" s="2"/>
      <c r="J39" s="2"/>
      <c r="K39" s="2"/>
      <c r="L39" s="2"/>
      <c r="M39" s="2"/>
      <c r="O39" s="47"/>
      <c r="P39" s="2"/>
      <c r="Q39" s="2"/>
    </row>
    <row r="40" spans="3:17" x14ac:dyDescent="0.25">
      <c r="C40" s="2"/>
      <c r="D40" s="2"/>
      <c r="E40" s="2"/>
      <c r="F40" s="2"/>
      <c r="G40" s="2"/>
      <c r="H40" s="2"/>
      <c r="I40" s="2"/>
      <c r="J40" s="2"/>
      <c r="K40" s="2"/>
      <c r="L40" s="2"/>
      <c r="M40" s="2"/>
      <c r="O40" s="47"/>
      <c r="P40" s="2"/>
      <c r="Q40" s="2"/>
    </row>
    <row r="41" spans="3:17" x14ac:dyDescent="0.25">
      <c r="C41" s="2"/>
      <c r="D41" s="2"/>
      <c r="E41" s="2"/>
      <c r="F41" s="2"/>
      <c r="G41" s="2"/>
      <c r="H41" s="2"/>
      <c r="I41" s="2"/>
      <c r="J41" s="2"/>
      <c r="K41" s="2"/>
      <c r="L41" s="2"/>
      <c r="M41" s="2"/>
      <c r="P41" s="2"/>
      <c r="Q41" s="2"/>
    </row>
    <row r="42" spans="3:17" x14ac:dyDescent="0.25">
      <c r="C42" s="2"/>
      <c r="D42" s="2"/>
      <c r="E42" s="2"/>
      <c r="F42" s="2"/>
      <c r="G42" s="2"/>
      <c r="H42" s="2"/>
      <c r="I42" s="2"/>
      <c r="J42" s="2"/>
      <c r="K42" s="2"/>
      <c r="L42" s="2"/>
      <c r="M42" s="2"/>
      <c r="O42" s="47"/>
      <c r="P42" s="2"/>
      <c r="Q42" s="2"/>
    </row>
    <row r="43" spans="3:17" x14ac:dyDescent="0.25">
      <c r="C43" s="2"/>
      <c r="D43" s="2"/>
      <c r="E43" s="2"/>
      <c r="F43" s="2"/>
      <c r="G43" s="2"/>
      <c r="H43" s="2"/>
      <c r="I43" s="2"/>
      <c r="J43" s="2"/>
      <c r="K43" s="2"/>
      <c r="L43" s="2"/>
      <c r="M43" s="2"/>
      <c r="P43" s="2"/>
      <c r="Q43" s="2"/>
    </row>
    <row r="44" spans="3:17" x14ac:dyDescent="0.25">
      <c r="C44" s="2"/>
      <c r="D44" s="2"/>
      <c r="E44" s="2"/>
      <c r="F44" s="2"/>
      <c r="G44" s="2"/>
      <c r="H44" s="2"/>
      <c r="I44" s="2"/>
      <c r="J44" s="2"/>
      <c r="K44" s="2"/>
      <c r="L44" s="2"/>
      <c r="M44" s="2"/>
      <c r="P44" s="2"/>
      <c r="Q44" s="2"/>
    </row>
    <row r="45" spans="3:17" x14ac:dyDescent="0.25">
      <c r="C45" s="2"/>
      <c r="D45" s="2"/>
      <c r="E45" s="2"/>
      <c r="F45" s="2"/>
      <c r="G45" s="2"/>
      <c r="H45" s="2"/>
      <c r="I45" s="2"/>
      <c r="J45" s="2"/>
      <c r="K45" s="2"/>
      <c r="L45" s="2"/>
      <c r="M45" s="2"/>
      <c r="P45" s="2"/>
      <c r="Q45" s="2"/>
    </row>
    <row r="46" spans="3:17" x14ac:dyDescent="0.25">
      <c r="C46" s="2"/>
      <c r="D46" s="2"/>
      <c r="E46" s="2"/>
      <c r="F46" s="2"/>
      <c r="G46" s="2"/>
      <c r="H46" s="2"/>
      <c r="I46" s="2"/>
      <c r="J46" s="2"/>
      <c r="K46" s="2"/>
      <c r="L46" s="2"/>
      <c r="M46" s="2"/>
      <c r="O46" s="47"/>
      <c r="P46" s="2"/>
      <c r="Q46" s="2"/>
    </row>
    <row r="47" spans="3:17" x14ac:dyDescent="0.25">
      <c r="C47" s="2"/>
      <c r="D47" s="2"/>
      <c r="E47" s="2"/>
      <c r="F47" s="2"/>
      <c r="G47" s="2"/>
      <c r="H47" s="2"/>
      <c r="I47" s="2"/>
      <c r="J47" s="2"/>
      <c r="K47" s="2"/>
      <c r="L47" s="2"/>
      <c r="M47" s="2"/>
      <c r="P47" s="2"/>
      <c r="Q47" s="2"/>
    </row>
    <row r="48" spans="3:17" x14ac:dyDescent="0.25">
      <c r="C48" s="2"/>
      <c r="D48" s="2"/>
      <c r="E48" s="2"/>
      <c r="F48" s="2"/>
      <c r="G48" s="2"/>
      <c r="H48" s="2"/>
      <c r="I48" s="2"/>
      <c r="J48" s="2"/>
      <c r="K48" s="2"/>
      <c r="L48" s="2"/>
      <c r="M48" s="2"/>
      <c r="P48" s="2"/>
      <c r="Q48" s="2"/>
    </row>
    <row r="49" spans="3:17" x14ac:dyDescent="0.25">
      <c r="C49" s="2"/>
      <c r="D49" s="2"/>
      <c r="E49" s="2"/>
      <c r="F49" s="2"/>
      <c r="G49" s="2"/>
      <c r="H49" s="2"/>
      <c r="I49" s="2"/>
      <c r="J49" s="2"/>
      <c r="K49" s="2"/>
      <c r="L49" s="2"/>
      <c r="M49" s="2"/>
      <c r="P49" s="2"/>
      <c r="Q49" s="2"/>
    </row>
    <row r="50" spans="3:17" x14ac:dyDescent="0.25">
      <c r="C50" s="2"/>
      <c r="D50" s="2"/>
      <c r="E50" s="2"/>
      <c r="F50" s="2"/>
      <c r="G50" s="2"/>
      <c r="H50" s="2"/>
      <c r="I50" s="2"/>
      <c r="J50" s="2"/>
      <c r="K50" s="2"/>
      <c r="L50" s="2"/>
      <c r="M50" s="2"/>
      <c r="P50" s="2"/>
      <c r="Q50" s="2"/>
    </row>
    <row r="51" spans="3:17" x14ac:dyDescent="0.25">
      <c r="C51" s="2"/>
      <c r="D51" s="2"/>
      <c r="E51" s="2"/>
      <c r="F51" s="2"/>
      <c r="G51" s="2"/>
      <c r="H51" s="2"/>
      <c r="I51" s="2"/>
      <c r="J51" s="2"/>
      <c r="K51" s="2"/>
      <c r="L51" s="2"/>
      <c r="M51" s="2"/>
      <c r="O51" s="47"/>
      <c r="P51" s="2"/>
      <c r="Q51" s="2"/>
    </row>
    <row r="52" spans="3:17" x14ac:dyDescent="0.25">
      <c r="C52" s="2"/>
      <c r="D52" s="2"/>
      <c r="E52" s="2"/>
      <c r="F52" s="2"/>
      <c r="G52" s="2"/>
      <c r="H52" s="2"/>
      <c r="I52" s="2"/>
      <c r="J52" s="2"/>
      <c r="K52" s="2"/>
      <c r="L52" s="2"/>
      <c r="M52" s="2"/>
      <c r="O52" s="47"/>
      <c r="P52" s="2"/>
      <c r="Q52" s="2"/>
    </row>
    <row r="53" spans="3:17" x14ac:dyDescent="0.25">
      <c r="C53" s="2"/>
      <c r="D53" s="2"/>
      <c r="E53" s="2"/>
      <c r="F53" s="2"/>
      <c r="G53" s="2"/>
      <c r="H53" s="2"/>
      <c r="I53" s="2"/>
      <c r="J53" s="2"/>
      <c r="K53" s="2"/>
      <c r="L53" s="2"/>
      <c r="M53" s="2"/>
      <c r="P53" s="2"/>
      <c r="Q53" s="2"/>
    </row>
    <row r="54" spans="3:17" x14ac:dyDescent="0.25">
      <c r="C54" s="2"/>
      <c r="D54" s="2"/>
      <c r="E54" s="2"/>
      <c r="F54" s="2"/>
      <c r="G54" s="2"/>
      <c r="H54" s="2"/>
      <c r="I54" s="2"/>
      <c r="J54" s="2"/>
      <c r="K54" s="2"/>
      <c r="L54" s="2"/>
      <c r="M54" s="2"/>
      <c r="O54" s="47"/>
      <c r="P54" s="2"/>
      <c r="Q54" s="2"/>
    </row>
    <row r="55" spans="3:17" x14ac:dyDescent="0.25">
      <c r="C55" s="2"/>
      <c r="D55" s="2"/>
      <c r="E55" s="2"/>
      <c r="F55" s="2"/>
      <c r="G55" s="2"/>
      <c r="H55" s="2"/>
      <c r="I55" s="2"/>
      <c r="J55" s="2"/>
      <c r="K55" s="2"/>
      <c r="L55" s="2"/>
      <c r="M55" s="2"/>
      <c r="P55" s="2"/>
      <c r="Q55" s="2"/>
    </row>
    <row r="56" spans="3:17" x14ac:dyDescent="0.25">
      <c r="C56" s="2"/>
      <c r="D56" s="2"/>
      <c r="E56" s="2"/>
      <c r="F56" s="2"/>
      <c r="G56" s="2"/>
      <c r="H56" s="2"/>
      <c r="I56" s="2"/>
      <c r="J56" s="2"/>
      <c r="K56" s="2"/>
      <c r="L56" s="2"/>
      <c r="M56" s="2"/>
      <c r="O56" s="47"/>
      <c r="P56" s="2"/>
      <c r="Q56" s="2"/>
    </row>
    <row r="57" spans="3:17" x14ac:dyDescent="0.25">
      <c r="C57" s="2"/>
      <c r="D57" s="2"/>
      <c r="E57" s="2"/>
      <c r="F57" s="2"/>
      <c r="G57" s="2"/>
      <c r="H57" s="2"/>
      <c r="I57" s="2"/>
      <c r="J57" s="2"/>
      <c r="K57" s="2"/>
      <c r="L57" s="2"/>
      <c r="M57" s="2"/>
      <c r="O57" s="47"/>
      <c r="P57" s="2"/>
      <c r="Q57" s="2"/>
    </row>
    <row r="58" spans="3:17" x14ac:dyDescent="0.25">
      <c r="C58" s="2"/>
      <c r="D58" s="2"/>
      <c r="E58" s="2"/>
      <c r="F58" s="2"/>
      <c r="G58" s="2"/>
      <c r="H58" s="2"/>
      <c r="I58" s="2"/>
      <c r="J58" s="2"/>
      <c r="K58" s="2"/>
      <c r="L58" s="2"/>
      <c r="M58" s="2"/>
      <c r="O58" s="47"/>
      <c r="P58" s="2"/>
      <c r="Q58" s="2"/>
    </row>
    <row r="59" spans="3:17" x14ac:dyDescent="0.25">
      <c r="C59" s="2"/>
      <c r="D59" s="2"/>
      <c r="E59" s="2"/>
      <c r="F59" s="2"/>
      <c r="G59" s="2"/>
      <c r="H59" s="2"/>
      <c r="I59" s="2"/>
      <c r="J59" s="2"/>
      <c r="K59" s="2"/>
      <c r="L59" s="2"/>
      <c r="M59" s="2"/>
      <c r="P59" s="2"/>
      <c r="Q59" s="2"/>
    </row>
    <row r="60" spans="3:17" x14ac:dyDescent="0.25">
      <c r="C60" s="2"/>
      <c r="D60" s="2"/>
      <c r="E60" s="2"/>
      <c r="F60" s="2"/>
      <c r="G60" s="2"/>
      <c r="H60" s="2"/>
      <c r="I60" s="2"/>
      <c r="J60" s="2"/>
      <c r="K60" s="2"/>
      <c r="L60" s="2"/>
      <c r="M60" s="2"/>
      <c r="P60" s="2"/>
      <c r="Q60" s="2"/>
    </row>
    <row r="61" spans="3:17" x14ac:dyDescent="0.25">
      <c r="C61" s="2"/>
      <c r="D61" s="2"/>
      <c r="E61" s="2"/>
      <c r="F61" s="2"/>
      <c r="G61" s="2"/>
      <c r="H61" s="2"/>
      <c r="I61" s="2"/>
      <c r="J61" s="2"/>
      <c r="K61" s="2"/>
      <c r="L61" s="2"/>
      <c r="M61" s="2"/>
      <c r="O61" s="47"/>
      <c r="P61" s="2"/>
      <c r="Q61" s="2"/>
    </row>
    <row r="62" spans="3:17" x14ac:dyDescent="0.25">
      <c r="C62" s="2"/>
      <c r="D62" s="2"/>
      <c r="E62" s="2"/>
      <c r="F62" s="2"/>
      <c r="G62" s="2"/>
      <c r="H62" s="2"/>
      <c r="I62" s="2"/>
      <c r="J62" s="2"/>
      <c r="K62" s="2"/>
      <c r="L62" s="2"/>
      <c r="M62" s="2"/>
      <c r="O62" s="47"/>
      <c r="P62" s="2"/>
      <c r="Q62" s="2"/>
    </row>
    <row r="63" spans="3:17" x14ac:dyDescent="0.25">
      <c r="C63" s="2"/>
      <c r="D63" s="2"/>
      <c r="E63" s="2"/>
      <c r="F63" s="2"/>
      <c r="G63" s="2"/>
      <c r="H63" s="2"/>
      <c r="I63" s="2"/>
      <c r="J63" s="2"/>
      <c r="K63" s="2"/>
      <c r="L63" s="2"/>
      <c r="M63" s="2"/>
      <c r="O63" s="47"/>
      <c r="P63" s="2"/>
      <c r="Q63" s="2"/>
    </row>
    <row r="64" spans="3:17" x14ac:dyDescent="0.25">
      <c r="C64" s="2"/>
      <c r="D64" s="2"/>
      <c r="E64" s="2"/>
      <c r="F64" s="2"/>
      <c r="G64" s="2"/>
      <c r="H64" s="2"/>
      <c r="I64" s="2"/>
      <c r="J64" s="2"/>
      <c r="K64" s="2"/>
      <c r="L64" s="2"/>
      <c r="M64" s="2"/>
      <c r="P64" s="2"/>
      <c r="Q64" s="2"/>
    </row>
    <row r="65" spans="3:17" x14ac:dyDescent="0.25">
      <c r="C65" s="2"/>
      <c r="D65" s="2"/>
      <c r="E65" s="2"/>
      <c r="F65" s="2"/>
      <c r="G65" s="2"/>
      <c r="H65" s="2"/>
      <c r="I65" s="2"/>
      <c r="J65" s="2"/>
      <c r="K65" s="2"/>
      <c r="L65" s="2"/>
      <c r="M65" s="2"/>
      <c r="P65" s="2"/>
      <c r="Q65" s="2"/>
    </row>
    <row r="66" spans="3:17" x14ac:dyDescent="0.25">
      <c r="C66" s="2"/>
      <c r="D66" s="2"/>
      <c r="E66" s="2"/>
      <c r="F66" s="2"/>
      <c r="G66" s="2"/>
      <c r="H66" s="2"/>
      <c r="I66" s="2"/>
      <c r="J66" s="2"/>
      <c r="K66" s="2"/>
      <c r="L66" s="2"/>
      <c r="M66" s="2"/>
      <c r="P66" s="2"/>
      <c r="Q66" s="2"/>
    </row>
    <row r="67" spans="3:17" x14ac:dyDescent="0.25">
      <c r="C67" s="2"/>
      <c r="D67" s="2"/>
      <c r="E67" s="2"/>
      <c r="F67" s="2"/>
      <c r="G67" s="2"/>
      <c r="H67" s="2"/>
      <c r="I67" s="2"/>
      <c r="J67" s="2"/>
      <c r="K67" s="2"/>
      <c r="L67" s="2"/>
      <c r="M67" s="2"/>
      <c r="O67" s="47"/>
      <c r="P67" s="2"/>
      <c r="Q67" s="2"/>
    </row>
    <row r="68" spans="3:17" x14ac:dyDescent="0.25">
      <c r="C68" s="2"/>
      <c r="D68" s="2"/>
      <c r="E68" s="2"/>
      <c r="F68" s="2"/>
      <c r="G68" s="2"/>
      <c r="H68" s="2"/>
      <c r="I68" s="2"/>
      <c r="J68" s="2"/>
      <c r="K68" s="2"/>
      <c r="L68" s="2"/>
      <c r="M68" s="2"/>
      <c r="O68" s="47"/>
      <c r="P68" s="2"/>
      <c r="Q68" s="2"/>
    </row>
    <row r="69" spans="3:17" x14ac:dyDescent="0.25">
      <c r="C69" s="2"/>
      <c r="D69" s="2"/>
      <c r="E69" s="2"/>
      <c r="F69" s="2"/>
      <c r="G69" s="2"/>
      <c r="H69" s="2"/>
      <c r="I69" s="2"/>
      <c r="J69" s="2"/>
      <c r="K69" s="2"/>
      <c r="L69" s="2"/>
      <c r="M69" s="2"/>
      <c r="O69" s="47"/>
      <c r="P69" s="2"/>
      <c r="Q69" s="2"/>
    </row>
    <row r="70" spans="3:17" x14ac:dyDescent="0.25">
      <c r="C70" s="2"/>
      <c r="D70" s="2"/>
      <c r="E70" s="2"/>
      <c r="F70" s="2"/>
      <c r="G70" s="2"/>
      <c r="H70" s="2"/>
      <c r="I70" s="2"/>
      <c r="J70" s="2"/>
      <c r="K70" s="2"/>
      <c r="L70" s="2"/>
      <c r="M70" s="2"/>
      <c r="P70" s="2"/>
      <c r="Q70" s="2"/>
    </row>
    <row r="71" spans="3:17" x14ac:dyDescent="0.25">
      <c r="C71" s="2"/>
      <c r="D71" s="2"/>
      <c r="E71" s="2"/>
      <c r="F71" s="2"/>
      <c r="G71" s="2"/>
      <c r="H71" s="2"/>
      <c r="I71" s="2"/>
      <c r="J71" s="2"/>
      <c r="K71" s="2"/>
      <c r="L71" s="2"/>
      <c r="M71" s="2"/>
      <c r="P71" s="2"/>
      <c r="Q71" s="2"/>
    </row>
    <row r="72" spans="3:17" x14ac:dyDescent="0.25">
      <c r="C72" s="2"/>
      <c r="D72" s="2"/>
      <c r="E72" s="2"/>
      <c r="F72" s="2"/>
      <c r="G72" s="2"/>
      <c r="H72" s="2"/>
      <c r="I72" s="2"/>
      <c r="J72" s="2"/>
      <c r="K72" s="2"/>
      <c r="L72" s="2"/>
      <c r="M72" s="2"/>
      <c r="P72" s="2"/>
      <c r="Q72" s="2"/>
    </row>
    <row r="73" spans="3:17" x14ac:dyDescent="0.25">
      <c r="C73" s="2"/>
      <c r="D73" s="2"/>
      <c r="E73" s="2"/>
      <c r="F73" s="2"/>
      <c r="G73" s="2"/>
      <c r="H73" s="2"/>
      <c r="I73" s="2"/>
      <c r="J73" s="2"/>
      <c r="K73" s="2"/>
      <c r="L73" s="2"/>
      <c r="M73" s="2"/>
      <c r="O73" s="47"/>
      <c r="P73" s="2"/>
      <c r="Q73" s="2"/>
    </row>
    <row r="74" spans="3:17" x14ac:dyDescent="0.25">
      <c r="C74" s="2"/>
      <c r="D74" s="2"/>
      <c r="E74" s="2"/>
      <c r="F74" s="2"/>
      <c r="G74" s="2"/>
      <c r="H74" s="2"/>
      <c r="I74" s="2"/>
      <c r="J74" s="2"/>
      <c r="K74" s="2"/>
      <c r="L74" s="2"/>
      <c r="M74" s="2"/>
      <c r="P74" s="2"/>
      <c r="Q74" s="2"/>
    </row>
    <row r="75" spans="3:17" x14ac:dyDescent="0.25">
      <c r="C75" s="2"/>
      <c r="D75" s="2"/>
      <c r="E75" s="2"/>
      <c r="F75" s="2"/>
      <c r="G75" s="2"/>
      <c r="H75" s="2"/>
      <c r="I75" s="2"/>
      <c r="J75" s="2"/>
      <c r="K75" s="2"/>
      <c r="L75" s="2"/>
      <c r="M75" s="2"/>
      <c r="P75" s="2"/>
      <c r="Q75" s="2"/>
    </row>
    <row r="76" spans="3:17" x14ac:dyDescent="0.25">
      <c r="C76" s="2"/>
      <c r="D76" s="2"/>
      <c r="E76" s="2"/>
      <c r="F76" s="2"/>
      <c r="G76" s="2"/>
      <c r="H76" s="2"/>
      <c r="I76" s="2"/>
      <c r="J76" s="2"/>
      <c r="K76" s="2"/>
      <c r="L76" s="2"/>
      <c r="M76" s="2"/>
      <c r="P76" s="2"/>
      <c r="Q76" s="2"/>
    </row>
    <row r="77" spans="3:17" x14ac:dyDescent="0.25">
      <c r="C77" s="2"/>
      <c r="D77" s="2"/>
      <c r="E77" s="2"/>
      <c r="F77" s="2"/>
      <c r="G77" s="2"/>
      <c r="H77" s="2"/>
      <c r="I77" s="2"/>
      <c r="J77" s="2"/>
      <c r="K77" s="2"/>
      <c r="L77" s="2"/>
      <c r="M77" s="2"/>
      <c r="P77" s="2"/>
      <c r="Q77" s="2"/>
    </row>
    <row r="78" spans="3:17" x14ac:dyDescent="0.25">
      <c r="C78" s="2"/>
      <c r="D78" s="2"/>
      <c r="E78" s="2"/>
      <c r="F78" s="2"/>
      <c r="G78" s="2"/>
      <c r="H78" s="2"/>
      <c r="I78" s="2"/>
      <c r="J78" s="2"/>
      <c r="K78" s="2"/>
      <c r="L78" s="2"/>
      <c r="M78" s="2"/>
      <c r="O78" s="47"/>
      <c r="P78" s="2"/>
      <c r="Q78" s="2"/>
    </row>
    <row r="79" spans="3:17" x14ac:dyDescent="0.25">
      <c r="C79" s="2"/>
      <c r="D79" s="2"/>
      <c r="E79" s="2"/>
      <c r="F79" s="2"/>
      <c r="G79" s="2"/>
      <c r="H79" s="2"/>
      <c r="I79" s="2"/>
      <c r="J79" s="2"/>
      <c r="K79" s="2"/>
      <c r="L79" s="2"/>
      <c r="M79" s="2"/>
      <c r="O79" s="47"/>
      <c r="P79" s="2"/>
      <c r="Q79" s="2"/>
    </row>
    <row r="80" spans="3:17" x14ac:dyDescent="0.25">
      <c r="C80" s="2"/>
      <c r="D80" s="2"/>
      <c r="E80" s="2"/>
      <c r="F80" s="2"/>
      <c r="G80" s="2"/>
      <c r="H80" s="2"/>
      <c r="I80" s="2"/>
      <c r="J80" s="2"/>
      <c r="K80" s="2"/>
      <c r="L80" s="2"/>
      <c r="M80" s="2"/>
      <c r="O80" s="47"/>
      <c r="P80" s="2"/>
      <c r="Q80" s="2"/>
    </row>
    <row r="81" spans="2:19" x14ac:dyDescent="0.25">
      <c r="B81" s="3"/>
      <c r="C81" s="4"/>
      <c r="D81" s="4"/>
      <c r="E81" s="4"/>
      <c r="F81" s="4"/>
      <c r="G81" s="4"/>
      <c r="H81" s="4"/>
      <c r="I81" s="4"/>
      <c r="J81" s="4"/>
      <c r="K81" s="4"/>
      <c r="L81" s="4"/>
      <c r="M81" s="4"/>
      <c r="N81" s="3"/>
      <c r="O81" s="48"/>
      <c r="P81" s="4"/>
      <c r="Q81" s="4"/>
      <c r="R81" s="3"/>
      <c r="S81" s="3"/>
    </row>
    <row r="82" spans="2:19" x14ac:dyDescent="0.25">
      <c r="B82" s="3"/>
      <c r="C82" s="4"/>
      <c r="D82" s="4"/>
      <c r="E82" s="4"/>
      <c r="F82" s="4"/>
      <c r="G82" s="4"/>
      <c r="H82" s="4"/>
      <c r="I82" s="4"/>
      <c r="J82" s="4"/>
      <c r="K82" s="4"/>
      <c r="L82" s="4"/>
      <c r="M82" s="4"/>
      <c r="N82" s="3"/>
      <c r="O82" s="48"/>
      <c r="P82" s="4"/>
      <c r="Q82" s="4"/>
      <c r="R82" s="3"/>
      <c r="S82" s="3"/>
    </row>
    <row r="83" spans="2:19" x14ac:dyDescent="0.25">
      <c r="B83" s="3"/>
      <c r="C83" s="4"/>
      <c r="D83" s="4"/>
      <c r="E83" s="4"/>
      <c r="F83" s="4"/>
      <c r="G83" s="4"/>
      <c r="H83" s="4"/>
      <c r="I83" s="4"/>
      <c r="J83" s="4"/>
      <c r="K83" s="4"/>
      <c r="L83" s="4"/>
      <c r="M83" s="4"/>
      <c r="N83" s="3"/>
      <c r="O83" s="48"/>
      <c r="P83" s="4"/>
      <c r="Q83" s="4"/>
      <c r="R83" s="3"/>
      <c r="S83" s="3"/>
    </row>
    <row r="84" spans="2:19" x14ac:dyDescent="0.25">
      <c r="B84" s="3"/>
      <c r="C84" s="4"/>
      <c r="D84" s="4"/>
      <c r="E84" s="4"/>
      <c r="F84" s="4"/>
      <c r="G84" s="4"/>
      <c r="H84" s="4"/>
      <c r="I84" s="4"/>
      <c r="J84" s="4"/>
      <c r="K84" s="4"/>
      <c r="L84" s="4"/>
      <c r="M84" s="4"/>
      <c r="N84" s="3"/>
      <c r="O84" s="48"/>
      <c r="P84" s="4"/>
      <c r="Q84" s="4"/>
      <c r="R84" s="3"/>
      <c r="S84" s="3"/>
    </row>
    <row r="85" spans="2:19" x14ac:dyDescent="0.25">
      <c r="B85" s="3"/>
      <c r="C85" s="4"/>
      <c r="D85" s="4"/>
      <c r="E85" s="4"/>
      <c r="F85" s="4"/>
      <c r="G85" s="4"/>
      <c r="H85" s="4"/>
      <c r="I85" s="4"/>
      <c r="J85" s="4"/>
      <c r="K85" s="4"/>
      <c r="L85" s="4"/>
      <c r="M85" s="4"/>
      <c r="N85" s="3"/>
      <c r="O85" s="48"/>
      <c r="P85" s="4"/>
      <c r="Q85" s="4"/>
      <c r="R85" s="3"/>
      <c r="S85" s="3"/>
    </row>
    <row r="86" spans="2:19" x14ac:dyDescent="0.25">
      <c r="C86" s="2"/>
      <c r="D86" s="2"/>
      <c r="E86" s="2"/>
      <c r="F86" s="2"/>
      <c r="G86" s="2"/>
      <c r="H86" s="2"/>
      <c r="I86" s="2"/>
      <c r="J86" s="2"/>
      <c r="K86" s="2"/>
      <c r="L86" s="2"/>
      <c r="M86" s="2"/>
      <c r="O86" s="47"/>
      <c r="P86" s="2"/>
      <c r="Q86" s="2"/>
    </row>
    <row r="87" spans="2:19" x14ac:dyDescent="0.25">
      <c r="C87" s="2"/>
      <c r="D87" s="2"/>
      <c r="E87" s="2"/>
      <c r="F87" s="2"/>
      <c r="G87" s="2"/>
      <c r="H87" s="2"/>
      <c r="I87" s="2"/>
      <c r="J87" s="2"/>
      <c r="K87" s="2"/>
      <c r="L87" s="2"/>
      <c r="M87" s="2"/>
      <c r="P87" s="2"/>
      <c r="Q87" s="2"/>
    </row>
    <row r="88" spans="2:19" x14ac:dyDescent="0.25">
      <c r="C88" s="2"/>
      <c r="D88" s="2"/>
      <c r="E88" s="2"/>
      <c r="F88" s="2"/>
      <c r="G88" s="2"/>
      <c r="H88" s="2"/>
      <c r="I88" s="2"/>
      <c r="J88" s="2"/>
      <c r="K88" s="2"/>
      <c r="L88" s="2"/>
      <c r="M88" s="2"/>
      <c r="O88" s="47"/>
      <c r="P88" s="2"/>
      <c r="Q88" s="2"/>
    </row>
    <row r="89" spans="2:19" x14ac:dyDescent="0.25">
      <c r="C89" s="2"/>
      <c r="D89" s="2"/>
      <c r="E89" s="2"/>
      <c r="F89" s="2"/>
      <c r="G89" s="2"/>
      <c r="H89" s="2"/>
      <c r="I89" s="2"/>
      <c r="J89" s="2"/>
      <c r="K89" s="2"/>
      <c r="L89" s="2"/>
      <c r="M89" s="2"/>
      <c r="O89" s="47"/>
      <c r="P89" s="2"/>
      <c r="Q89" s="2"/>
    </row>
  </sheetData>
  <phoneticPr fontId="5"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037D1-0ECA-43D3-82DB-F61F9E4250DB}">
  <dimension ref="A1:Q178"/>
  <sheetViews>
    <sheetView tabSelected="1" workbookViewId="0">
      <selection sqref="A1:R180"/>
    </sheetView>
  </sheetViews>
  <sheetFormatPr defaultRowHeight="15" x14ac:dyDescent="0.25"/>
  <sheetData>
    <row r="1" spans="1:17" x14ac:dyDescent="0.25">
      <c r="A1" s="43" t="s">
        <v>0</v>
      </c>
      <c r="B1" s="43" t="s">
        <v>1</v>
      </c>
      <c r="C1" s="43" t="s">
        <v>2</v>
      </c>
      <c r="D1" s="43" t="s">
        <v>220</v>
      </c>
      <c r="E1" s="43" t="s">
        <v>221</v>
      </c>
      <c r="F1" s="43" t="s">
        <v>222</v>
      </c>
      <c r="G1" s="43" t="s">
        <v>223</v>
      </c>
      <c r="H1" s="43" t="s">
        <v>224</v>
      </c>
      <c r="I1" s="43" t="s">
        <v>225</v>
      </c>
      <c r="J1" s="43" t="s">
        <v>226</v>
      </c>
      <c r="K1" s="43" t="s">
        <v>227</v>
      </c>
      <c r="L1" s="43" t="s">
        <v>228</v>
      </c>
      <c r="M1" s="43" t="s">
        <v>229</v>
      </c>
      <c r="N1" s="43" t="s">
        <v>230</v>
      </c>
      <c r="O1" s="43" t="s">
        <v>231</v>
      </c>
      <c r="P1" s="43" t="s">
        <v>232</v>
      </c>
      <c r="Q1" s="43" t="s">
        <v>233</v>
      </c>
    </row>
    <row r="2" spans="1:17" x14ac:dyDescent="0.25">
      <c r="A2" t="s">
        <v>37</v>
      </c>
      <c r="B2" s="2" t="s">
        <v>19</v>
      </c>
      <c r="C2" s="2" t="s">
        <v>20</v>
      </c>
      <c r="D2" s="2">
        <v>1</v>
      </c>
      <c r="E2" s="2">
        <v>0</v>
      </c>
      <c r="F2" s="2">
        <v>5</v>
      </c>
      <c r="G2" s="2">
        <v>9</v>
      </c>
      <c r="H2" s="2">
        <v>1</v>
      </c>
      <c r="I2" s="2">
        <v>0</v>
      </c>
      <c r="J2" s="2">
        <v>0</v>
      </c>
      <c r="K2" s="2">
        <v>3</v>
      </c>
      <c r="L2" s="2">
        <v>0</v>
      </c>
      <c r="M2" s="2"/>
      <c r="N2" s="2"/>
      <c r="O2" s="2">
        <v>0</v>
      </c>
      <c r="P2" s="2">
        <f t="shared" ref="P2:P10" si="0">SUM(D2:O2)</f>
        <v>19</v>
      </c>
      <c r="Q2" s="2"/>
    </row>
    <row r="3" spans="1:17" x14ac:dyDescent="0.25">
      <c r="A3" t="s">
        <v>129</v>
      </c>
      <c r="B3" s="2" t="s">
        <v>19</v>
      </c>
      <c r="C3" s="2" t="s">
        <v>20</v>
      </c>
      <c r="D3" s="2">
        <v>1</v>
      </c>
      <c r="E3" s="2">
        <v>0</v>
      </c>
      <c r="F3" s="2">
        <v>5</v>
      </c>
      <c r="G3" s="2">
        <v>27</v>
      </c>
      <c r="H3" s="2">
        <v>3</v>
      </c>
      <c r="I3" s="2">
        <v>0</v>
      </c>
      <c r="J3" s="2">
        <v>2</v>
      </c>
      <c r="K3" s="2">
        <v>2</v>
      </c>
      <c r="L3" s="2"/>
      <c r="M3" s="2"/>
      <c r="N3" s="2"/>
      <c r="O3" s="2"/>
      <c r="P3" s="2">
        <f t="shared" si="0"/>
        <v>40</v>
      </c>
      <c r="Q3" s="2"/>
    </row>
    <row r="4" spans="1:17" x14ac:dyDescent="0.25">
      <c r="A4" t="s">
        <v>58</v>
      </c>
      <c r="B4" s="2" t="s">
        <v>19</v>
      </c>
      <c r="C4" s="2" t="s">
        <v>42</v>
      </c>
      <c r="D4" s="2">
        <v>2</v>
      </c>
      <c r="E4" s="2">
        <v>2</v>
      </c>
      <c r="F4" s="2">
        <v>14</v>
      </c>
      <c r="G4" s="2">
        <v>13</v>
      </c>
      <c r="H4" s="2">
        <v>4</v>
      </c>
      <c r="I4" s="2">
        <v>0</v>
      </c>
      <c r="J4" s="2">
        <v>4</v>
      </c>
      <c r="K4" s="2">
        <v>11</v>
      </c>
      <c r="L4" s="2">
        <v>1</v>
      </c>
      <c r="M4" s="2">
        <v>0</v>
      </c>
      <c r="N4" s="2">
        <v>8</v>
      </c>
      <c r="O4" s="2">
        <v>0</v>
      </c>
      <c r="P4" s="2">
        <f t="shared" si="0"/>
        <v>59</v>
      </c>
      <c r="Q4" s="2">
        <v>0</v>
      </c>
    </row>
    <row r="5" spans="1:17" x14ac:dyDescent="0.25">
      <c r="A5" t="s">
        <v>56</v>
      </c>
      <c r="B5" s="2" t="s">
        <v>19</v>
      </c>
      <c r="C5" s="2" t="s">
        <v>42</v>
      </c>
      <c r="D5" s="2">
        <v>7</v>
      </c>
      <c r="E5" s="2">
        <v>4</v>
      </c>
      <c r="F5" s="2">
        <v>22</v>
      </c>
      <c r="G5" s="2">
        <v>22</v>
      </c>
      <c r="H5" s="2">
        <v>21</v>
      </c>
      <c r="I5" s="2">
        <v>1</v>
      </c>
      <c r="J5" s="2">
        <v>0</v>
      </c>
      <c r="K5" s="2">
        <v>17</v>
      </c>
      <c r="L5" s="2">
        <v>5</v>
      </c>
      <c r="M5" s="2">
        <v>0</v>
      </c>
      <c r="N5" s="2">
        <v>0</v>
      </c>
      <c r="O5" s="2">
        <v>1</v>
      </c>
      <c r="P5" s="2">
        <f t="shared" si="0"/>
        <v>100</v>
      </c>
      <c r="Q5" s="2">
        <v>10</v>
      </c>
    </row>
    <row r="6" spans="1:17" x14ac:dyDescent="0.25">
      <c r="A6" t="s">
        <v>54</v>
      </c>
      <c r="B6" s="2" t="s">
        <v>19</v>
      </c>
      <c r="C6" s="2" t="s">
        <v>20</v>
      </c>
      <c r="D6" s="2"/>
      <c r="E6" s="2"/>
      <c r="F6" s="2">
        <v>4</v>
      </c>
      <c r="G6" s="2"/>
      <c r="H6" s="2">
        <v>1</v>
      </c>
      <c r="I6" s="2"/>
      <c r="J6" s="2"/>
      <c r="K6" s="2">
        <v>1</v>
      </c>
      <c r="L6" s="2"/>
      <c r="M6" s="2"/>
      <c r="N6" s="2"/>
      <c r="O6" s="2"/>
      <c r="P6" s="2">
        <f t="shared" si="0"/>
        <v>6</v>
      </c>
      <c r="Q6" s="2">
        <v>1</v>
      </c>
    </row>
    <row r="7" spans="1:17" x14ac:dyDescent="0.25">
      <c r="A7" t="s">
        <v>88</v>
      </c>
      <c r="B7" s="2" t="s">
        <v>19</v>
      </c>
      <c r="C7" s="2" t="s">
        <v>42</v>
      </c>
      <c r="D7" s="2">
        <v>2</v>
      </c>
      <c r="E7" s="2"/>
      <c r="F7" s="2">
        <v>4</v>
      </c>
      <c r="G7" s="2">
        <v>1</v>
      </c>
      <c r="H7" s="2"/>
      <c r="I7" s="2"/>
      <c r="J7" s="2">
        <v>1</v>
      </c>
      <c r="K7" s="2">
        <v>2</v>
      </c>
      <c r="L7" s="2">
        <v>2</v>
      </c>
      <c r="M7" s="2"/>
      <c r="N7" s="2"/>
      <c r="O7" s="2"/>
      <c r="P7" s="2">
        <f t="shared" si="0"/>
        <v>12</v>
      </c>
      <c r="Q7" s="2"/>
    </row>
    <row r="8" spans="1:17" x14ac:dyDescent="0.25">
      <c r="A8" t="s">
        <v>139</v>
      </c>
      <c r="B8" s="2" t="s">
        <v>19</v>
      </c>
      <c r="C8" s="2" t="s">
        <v>20</v>
      </c>
      <c r="D8" s="2">
        <v>23</v>
      </c>
      <c r="E8" s="2">
        <v>3</v>
      </c>
      <c r="F8" s="2">
        <v>22</v>
      </c>
      <c r="G8" s="2">
        <v>31</v>
      </c>
      <c r="H8" s="2">
        <v>41</v>
      </c>
      <c r="I8" s="2">
        <v>11</v>
      </c>
      <c r="J8" s="2">
        <v>1</v>
      </c>
      <c r="K8" s="2">
        <v>1</v>
      </c>
      <c r="L8" s="2">
        <v>8</v>
      </c>
      <c r="M8" s="2">
        <v>0</v>
      </c>
      <c r="N8" s="2">
        <v>5</v>
      </c>
      <c r="O8" s="2">
        <v>1</v>
      </c>
      <c r="P8" s="2">
        <f t="shared" si="0"/>
        <v>147</v>
      </c>
      <c r="Q8" s="2">
        <v>32</v>
      </c>
    </row>
    <row r="9" spans="1:17" x14ac:dyDescent="0.25">
      <c r="A9" t="s">
        <v>140</v>
      </c>
      <c r="B9" s="2" t="s">
        <v>19</v>
      </c>
      <c r="C9" s="2" t="s">
        <v>20</v>
      </c>
      <c r="D9" s="2">
        <v>0</v>
      </c>
      <c r="E9" s="2">
        <v>2</v>
      </c>
      <c r="F9" s="2">
        <v>3</v>
      </c>
      <c r="G9" s="2">
        <v>12</v>
      </c>
      <c r="H9" s="2">
        <v>5</v>
      </c>
      <c r="I9" s="2">
        <v>1</v>
      </c>
      <c r="J9" s="2">
        <v>2</v>
      </c>
      <c r="K9" s="2">
        <v>3</v>
      </c>
      <c r="L9" s="2">
        <v>2</v>
      </c>
      <c r="M9" s="2"/>
      <c r="N9" s="2"/>
      <c r="O9" s="2"/>
      <c r="P9" s="2">
        <f t="shared" si="0"/>
        <v>30</v>
      </c>
      <c r="Q9" s="2">
        <v>10</v>
      </c>
    </row>
    <row r="10" spans="1:17" x14ac:dyDescent="0.25">
      <c r="A10" t="s">
        <v>96</v>
      </c>
      <c r="B10" s="2" t="s">
        <v>19</v>
      </c>
      <c r="C10" s="2" t="s">
        <v>20</v>
      </c>
      <c r="D10" s="2"/>
      <c r="E10" s="2"/>
      <c r="F10" s="2">
        <v>4</v>
      </c>
      <c r="G10" s="2"/>
      <c r="H10" s="2">
        <v>1</v>
      </c>
      <c r="I10" s="2"/>
      <c r="J10" s="2">
        <v>2</v>
      </c>
      <c r="K10" s="2">
        <v>1</v>
      </c>
      <c r="L10" s="2"/>
      <c r="M10" s="2"/>
      <c r="N10" s="2">
        <v>1</v>
      </c>
      <c r="O10" s="2"/>
      <c r="P10" s="2">
        <f t="shared" si="0"/>
        <v>9</v>
      </c>
      <c r="Q10" s="2">
        <v>7</v>
      </c>
    </row>
    <row r="11" spans="1:17" x14ac:dyDescent="0.25">
      <c r="A11" t="s">
        <v>261</v>
      </c>
      <c r="B11" s="2" t="s">
        <v>19</v>
      </c>
      <c r="C11" s="2" t="s">
        <v>25</v>
      </c>
      <c r="D11" s="2"/>
      <c r="E11" s="2"/>
      <c r="F11" s="2"/>
      <c r="G11" s="2"/>
      <c r="H11" s="2"/>
      <c r="I11" s="2"/>
      <c r="J11" s="2"/>
      <c r="K11" s="2"/>
      <c r="L11" s="2"/>
      <c r="M11" s="2"/>
      <c r="N11" s="2"/>
      <c r="O11" s="2"/>
      <c r="P11" s="2"/>
      <c r="Q11" s="2"/>
    </row>
    <row r="12" spans="1:17" x14ac:dyDescent="0.25">
      <c r="A12" t="s">
        <v>46</v>
      </c>
      <c r="B12" s="2" t="s">
        <v>19</v>
      </c>
      <c r="C12" s="2" t="s">
        <v>20</v>
      </c>
      <c r="D12" s="2"/>
      <c r="E12" s="2"/>
      <c r="F12" s="2">
        <v>2</v>
      </c>
      <c r="G12" s="2">
        <v>1</v>
      </c>
      <c r="H12" s="2">
        <v>6</v>
      </c>
      <c r="I12" s="2"/>
      <c r="J12" s="2"/>
      <c r="K12" s="2"/>
      <c r="L12" s="2">
        <v>1</v>
      </c>
      <c r="M12" s="2"/>
      <c r="N12" s="2"/>
      <c r="O12" s="2">
        <v>1</v>
      </c>
      <c r="P12" s="2">
        <f t="shared" ref="P12:P68" si="1">SUM(D12:O12)</f>
        <v>11</v>
      </c>
      <c r="Q12" s="2">
        <v>2</v>
      </c>
    </row>
    <row r="13" spans="1:17" x14ac:dyDescent="0.25">
      <c r="A13" t="s">
        <v>113</v>
      </c>
      <c r="B13" s="2" t="s">
        <v>19</v>
      </c>
      <c r="C13" s="2" t="s">
        <v>114</v>
      </c>
      <c r="D13" s="2">
        <v>2</v>
      </c>
      <c r="E13" s="2">
        <v>0</v>
      </c>
      <c r="F13" s="2">
        <v>17</v>
      </c>
      <c r="G13" s="2">
        <v>17</v>
      </c>
      <c r="H13" s="2">
        <v>14</v>
      </c>
      <c r="I13" s="2">
        <v>3</v>
      </c>
      <c r="J13" s="2">
        <v>2</v>
      </c>
      <c r="K13" s="2">
        <v>6</v>
      </c>
      <c r="L13" s="2">
        <v>1</v>
      </c>
      <c r="M13" s="2">
        <v>0</v>
      </c>
      <c r="N13" s="2">
        <v>2</v>
      </c>
      <c r="O13" s="2">
        <v>2</v>
      </c>
      <c r="P13" s="2">
        <f t="shared" si="1"/>
        <v>66</v>
      </c>
      <c r="Q13" s="2">
        <v>6</v>
      </c>
    </row>
    <row r="14" spans="1:17" x14ac:dyDescent="0.25">
      <c r="A14" t="s">
        <v>18</v>
      </c>
      <c r="B14" s="2" t="s">
        <v>19</v>
      </c>
      <c r="C14" s="2" t="s">
        <v>20</v>
      </c>
      <c r="D14" s="2">
        <v>6</v>
      </c>
      <c r="E14" s="2">
        <v>0</v>
      </c>
      <c r="F14" s="2">
        <v>6</v>
      </c>
      <c r="G14" s="2">
        <v>3</v>
      </c>
      <c r="H14" s="2">
        <v>4</v>
      </c>
      <c r="I14" s="2">
        <v>1</v>
      </c>
      <c r="J14" s="2">
        <v>1</v>
      </c>
      <c r="K14" s="2">
        <v>7</v>
      </c>
      <c r="L14" s="2">
        <v>0</v>
      </c>
      <c r="M14" s="2">
        <v>11</v>
      </c>
      <c r="N14" s="2">
        <v>3</v>
      </c>
      <c r="O14" s="2">
        <v>0</v>
      </c>
      <c r="P14" s="2">
        <f t="shared" si="1"/>
        <v>42</v>
      </c>
      <c r="Q14" s="2">
        <v>1</v>
      </c>
    </row>
    <row r="15" spans="1:17" x14ac:dyDescent="0.25">
      <c r="A15" t="s">
        <v>69</v>
      </c>
      <c r="B15" s="2" t="s">
        <v>19</v>
      </c>
      <c r="C15" s="2" t="s">
        <v>25</v>
      </c>
      <c r="D15" s="2">
        <v>0</v>
      </c>
      <c r="E15" s="2">
        <v>1</v>
      </c>
      <c r="F15" s="2">
        <v>2</v>
      </c>
      <c r="G15" s="2">
        <v>2</v>
      </c>
      <c r="H15" s="2">
        <v>2</v>
      </c>
      <c r="I15" s="2">
        <v>0</v>
      </c>
      <c r="J15" s="2">
        <v>0</v>
      </c>
      <c r="K15" s="2">
        <v>1</v>
      </c>
      <c r="L15" s="2">
        <v>0</v>
      </c>
      <c r="M15" s="2">
        <v>0</v>
      </c>
      <c r="N15" s="2">
        <v>0</v>
      </c>
      <c r="O15" s="2">
        <v>1</v>
      </c>
      <c r="P15" s="2">
        <f t="shared" si="1"/>
        <v>9</v>
      </c>
      <c r="Q15" s="2">
        <v>0</v>
      </c>
    </row>
    <row r="16" spans="1:17" x14ac:dyDescent="0.25">
      <c r="A16" t="s">
        <v>59</v>
      </c>
      <c r="B16" s="2" t="s">
        <v>19</v>
      </c>
      <c r="C16" s="2" t="s">
        <v>42</v>
      </c>
      <c r="D16" s="2">
        <v>1</v>
      </c>
      <c r="E16" s="2"/>
      <c r="F16" s="2">
        <v>8</v>
      </c>
      <c r="G16" s="2">
        <v>9</v>
      </c>
      <c r="H16" s="2">
        <v>3</v>
      </c>
      <c r="I16" s="2"/>
      <c r="J16" s="2"/>
      <c r="K16" s="2">
        <v>2</v>
      </c>
      <c r="L16" s="2"/>
      <c r="M16" s="2"/>
      <c r="N16" s="2">
        <v>2</v>
      </c>
      <c r="O16" s="2"/>
      <c r="P16" s="2">
        <f t="shared" si="1"/>
        <v>25</v>
      </c>
      <c r="Q16" s="2">
        <v>7</v>
      </c>
    </row>
    <row r="17" spans="1:17" x14ac:dyDescent="0.25">
      <c r="A17" t="s">
        <v>60</v>
      </c>
      <c r="B17" s="2" t="s">
        <v>19</v>
      </c>
      <c r="C17" s="2" t="s">
        <v>42</v>
      </c>
      <c r="D17" s="2"/>
      <c r="E17" s="2">
        <v>2</v>
      </c>
      <c r="F17" s="2"/>
      <c r="G17" s="2">
        <v>1</v>
      </c>
      <c r="H17" s="2"/>
      <c r="I17" s="2"/>
      <c r="J17" s="2"/>
      <c r="K17" s="2">
        <v>2</v>
      </c>
      <c r="L17" s="2"/>
      <c r="M17" s="2"/>
      <c r="N17" s="2"/>
      <c r="O17" s="2"/>
      <c r="P17" s="2">
        <f t="shared" si="1"/>
        <v>5</v>
      </c>
      <c r="Q17" s="2">
        <v>4</v>
      </c>
    </row>
    <row r="18" spans="1:17" x14ac:dyDescent="0.25">
      <c r="A18" t="s">
        <v>61</v>
      </c>
      <c r="B18" s="2" t="s">
        <v>19</v>
      </c>
      <c r="C18" s="2" t="s">
        <v>20</v>
      </c>
      <c r="D18" s="2">
        <v>2</v>
      </c>
      <c r="E18" s="2"/>
      <c r="F18" s="2">
        <v>1</v>
      </c>
      <c r="G18" s="2">
        <v>14</v>
      </c>
      <c r="H18" s="2">
        <v>1</v>
      </c>
      <c r="I18" s="2"/>
      <c r="J18" s="2">
        <v>1</v>
      </c>
      <c r="K18" s="2">
        <v>6</v>
      </c>
      <c r="L18" s="2"/>
      <c r="M18" s="2"/>
      <c r="N18" s="2">
        <v>3</v>
      </c>
      <c r="O18" s="2"/>
      <c r="P18" s="2">
        <f t="shared" si="1"/>
        <v>28</v>
      </c>
      <c r="Q18" s="2">
        <v>44</v>
      </c>
    </row>
    <row r="19" spans="1:17" x14ac:dyDescent="0.25">
      <c r="A19" t="s">
        <v>62</v>
      </c>
      <c r="B19" s="2" t="s">
        <v>19</v>
      </c>
      <c r="C19" s="2" t="s">
        <v>20</v>
      </c>
      <c r="D19" s="2">
        <v>0</v>
      </c>
      <c r="E19" s="2">
        <v>0</v>
      </c>
      <c r="F19" s="2">
        <v>1</v>
      </c>
      <c r="G19" s="2">
        <v>6</v>
      </c>
      <c r="H19" s="2">
        <v>0</v>
      </c>
      <c r="I19" s="2">
        <v>0</v>
      </c>
      <c r="J19" s="2">
        <v>1</v>
      </c>
      <c r="K19" s="2">
        <v>0</v>
      </c>
      <c r="L19" s="2">
        <v>0</v>
      </c>
      <c r="M19" s="2">
        <v>0</v>
      </c>
      <c r="N19" s="2">
        <v>0</v>
      </c>
      <c r="O19" s="2">
        <v>0</v>
      </c>
      <c r="P19" s="2">
        <f t="shared" si="1"/>
        <v>8</v>
      </c>
      <c r="Q19" s="2">
        <v>1</v>
      </c>
    </row>
    <row r="20" spans="1:17" x14ac:dyDescent="0.25">
      <c r="A20" t="s">
        <v>63</v>
      </c>
      <c r="B20" s="2" t="s">
        <v>19</v>
      </c>
      <c r="C20" s="2" t="s">
        <v>42</v>
      </c>
      <c r="D20" s="2">
        <v>2</v>
      </c>
      <c r="E20" s="2">
        <v>0</v>
      </c>
      <c r="F20" s="2">
        <v>3</v>
      </c>
      <c r="G20" s="2">
        <v>3</v>
      </c>
      <c r="H20" s="2">
        <v>5</v>
      </c>
      <c r="I20" s="2">
        <v>0</v>
      </c>
      <c r="J20" s="2">
        <v>0</v>
      </c>
      <c r="K20" s="2">
        <v>1</v>
      </c>
      <c r="L20" s="2">
        <v>0</v>
      </c>
      <c r="M20" s="2">
        <v>0</v>
      </c>
      <c r="N20" s="2">
        <v>0</v>
      </c>
      <c r="O20" s="2">
        <v>0</v>
      </c>
      <c r="P20" s="2">
        <f t="shared" si="1"/>
        <v>14</v>
      </c>
      <c r="Q20" s="2">
        <v>8</v>
      </c>
    </row>
    <row r="21" spans="1:17" x14ac:dyDescent="0.25">
      <c r="A21" t="s">
        <v>64</v>
      </c>
      <c r="B21" s="2" t="s">
        <v>19</v>
      </c>
      <c r="C21" s="2" t="s">
        <v>42</v>
      </c>
      <c r="D21" s="2">
        <v>4</v>
      </c>
      <c r="E21" s="2">
        <v>0</v>
      </c>
      <c r="F21" s="2">
        <v>27</v>
      </c>
      <c r="G21" s="2">
        <v>34</v>
      </c>
      <c r="H21" s="2">
        <v>16</v>
      </c>
      <c r="I21" s="2">
        <v>1</v>
      </c>
      <c r="J21" s="2">
        <v>7</v>
      </c>
      <c r="K21" s="2">
        <v>3</v>
      </c>
      <c r="L21" s="2">
        <v>0</v>
      </c>
      <c r="M21" s="2">
        <v>0</v>
      </c>
      <c r="N21" s="2">
        <v>5</v>
      </c>
      <c r="O21" s="2">
        <v>1</v>
      </c>
      <c r="P21" s="2">
        <f t="shared" si="1"/>
        <v>98</v>
      </c>
      <c r="Q21" s="2">
        <v>4</v>
      </c>
    </row>
    <row r="22" spans="1:17" x14ac:dyDescent="0.25">
      <c r="A22" t="s">
        <v>65</v>
      </c>
      <c r="B22" s="2" t="s">
        <v>66</v>
      </c>
      <c r="C22" s="2" t="s">
        <v>42</v>
      </c>
      <c r="D22" s="2">
        <v>0</v>
      </c>
      <c r="E22" s="2">
        <v>0</v>
      </c>
      <c r="F22" s="2">
        <v>3</v>
      </c>
      <c r="G22" s="2">
        <v>6</v>
      </c>
      <c r="H22" s="2">
        <v>5</v>
      </c>
      <c r="I22" s="2">
        <v>0</v>
      </c>
      <c r="J22" s="2">
        <v>3</v>
      </c>
      <c r="K22" s="2">
        <v>0</v>
      </c>
      <c r="L22" s="2">
        <v>0</v>
      </c>
      <c r="M22" s="2">
        <v>0</v>
      </c>
      <c r="N22" s="2">
        <v>0</v>
      </c>
      <c r="O22" s="2">
        <v>0</v>
      </c>
      <c r="P22" s="2">
        <f t="shared" si="1"/>
        <v>17</v>
      </c>
      <c r="Q22" s="2">
        <v>0</v>
      </c>
    </row>
    <row r="23" spans="1:17" x14ac:dyDescent="0.25">
      <c r="A23" t="s">
        <v>67</v>
      </c>
      <c r="B23" s="2" t="s">
        <v>19</v>
      </c>
      <c r="C23" s="2" t="s">
        <v>20</v>
      </c>
      <c r="D23" s="2">
        <v>1</v>
      </c>
      <c r="E23" s="2">
        <v>2</v>
      </c>
      <c r="F23" s="2">
        <v>8</v>
      </c>
      <c r="G23" s="2">
        <v>22</v>
      </c>
      <c r="H23" s="2">
        <v>2</v>
      </c>
      <c r="I23" s="2"/>
      <c r="J23" s="2"/>
      <c r="K23" s="2">
        <v>3</v>
      </c>
      <c r="L23" s="2"/>
      <c r="M23" s="2"/>
      <c r="N23" s="2">
        <v>1</v>
      </c>
      <c r="O23" s="2"/>
      <c r="P23" s="2">
        <f t="shared" si="1"/>
        <v>39</v>
      </c>
      <c r="Q23" s="2">
        <v>11</v>
      </c>
    </row>
    <row r="24" spans="1:17" x14ac:dyDescent="0.25">
      <c r="A24" t="s">
        <v>68</v>
      </c>
      <c r="B24" s="2" t="s">
        <v>19</v>
      </c>
      <c r="C24" s="2" t="s">
        <v>42</v>
      </c>
      <c r="D24" s="2">
        <v>0</v>
      </c>
      <c r="E24" s="2">
        <v>0</v>
      </c>
      <c r="F24" s="2">
        <v>0</v>
      </c>
      <c r="G24" s="2">
        <v>10</v>
      </c>
      <c r="H24" s="2">
        <v>0</v>
      </c>
      <c r="I24" s="2">
        <v>0</v>
      </c>
      <c r="J24" s="2">
        <v>0</v>
      </c>
      <c r="K24" s="2">
        <v>2</v>
      </c>
      <c r="L24" s="2">
        <v>1</v>
      </c>
      <c r="M24" s="2">
        <v>0</v>
      </c>
      <c r="N24" s="2">
        <v>0</v>
      </c>
      <c r="O24" s="2">
        <v>0</v>
      </c>
      <c r="P24" s="2">
        <f t="shared" si="1"/>
        <v>13</v>
      </c>
      <c r="Q24" s="2">
        <v>0</v>
      </c>
    </row>
    <row r="25" spans="1:17" x14ac:dyDescent="0.25">
      <c r="A25" t="s">
        <v>160</v>
      </c>
      <c r="B25" s="2" t="s">
        <v>162</v>
      </c>
      <c r="C25" s="2" t="s">
        <v>25</v>
      </c>
      <c r="D25" s="2"/>
      <c r="E25" s="2">
        <v>2</v>
      </c>
      <c r="F25" s="2"/>
      <c r="G25" s="2">
        <v>2</v>
      </c>
      <c r="H25" s="2">
        <v>18</v>
      </c>
      <c r="I25" s="2"/>
      <c r="J25" s="2"/>
      <c r="K25" s="2">
        <v>3</v>
      </c>
      <c r="L25" s="2"/>
      <c r="M25" s="2"/>
      <c r="N25" s="2">
        <v>1</v>
      </c>
      <c r="O25" s="2"/>
      <c r="P25" s="2">
        <f t="shared" si="1"/>
        <v>26</v>
      </c>
      <c r="Q25" s="2">
        <v>9</v>
      </c>
    </row>
    <row r="26" spans="1:17" x14ac:dyDescent="0.25">
      <c r="A26" t="s">
        <v>160</v>
      </c>
      <c r="B26" s="2" t="s">
        <v>161</v>
      </c>
      <c r="C26" s="2" t="s">
        <v>25</v>
      </c>
      <c r="D26" s="2">
        <v>10</v>
      </c>
      <c r="E26" s="2">
        <v>9</v>
      </c>
      <c r="F26" s="2">
        <v>2</v>
      </c>
      <c r="G26" s="2">
        <v>9</v>
      </c>
      <c r="H26" s="2">
        <v>39</v>
      </c>
      <c r="I26" s="2">
        <v>1</v>
      </c>
      <c r="J26" s="2">
        <v>10</v>
      </c>
      <c r="K26" s="2">
        <v>18</v>
      </c>
      <c r="L26" s="2">
        <v>1</v>
      </c>
      <c r="M26" s="2">
        <v>0</v>
      </c>
      <c r="N26" s="2">
        <v>12</v>
      </c>
      <c r="O26" s="2">
        <v>0</v>
      </c>
      <c r="P26" s="2">
        <f t="shared" si="1"/>
        <v>111</v>
      </c>
      <c r="Q26" s="2">
        <v>19</v>
      </c>
    </row>
    <row r="27" spans="1:17" x14ac:dyDescent="0.25">
      <c r="A27" t="s">
        <v>119</v>
      </c>
      <c r="B27" s="2" t="s">
        <v>19</v>
      </c>
      <c r="C27" s="2" t="s">
        <v>20</v>
      </c>
      <c r="D27" s="2">
        <v>0</v>
      </c>
      <c r="E27" s="2">
        <v>0</v>
      </c>
      <c r="F27" s="2">
        <v>5</v>
      </c>
      <c r="G27" s="2">
        <v>3</v>
      </c>
      <c r="H27" s="2">
        <v>7</v>
      </c>
      <c r="I27" s="2">
        <v>3</v>
      </c>
      <c r="J27" s="2">
        <v>1</v>
      </c>
      <c r="K27" s="2">
        <v>0</v>
      </c>
      <c r="L27" s="2">
        <v>3</v>
      </c>
      <c r="M27" s="2">
        <v>0</v>
      </c>
      <c r="N27" s="2">
        <v>0</v>
      </c>
      <c r="O27" s="2">
        <v>0</v>
      </c>
      <c r="P27" s="2">
        <f t="shared" si="1"/>
        <v>22</v>
      </c>
      <c r="Q27" s="2">
        <v>2</v>
      </c>
    </row>
    <row r="28" spans="1:17" x14ac:dyDescent="0.25">
      <c r="A28" t="s">
        <v>89</v>
      </c>
      <c r="B28" s="2" t="s">
        <v>19</v>
      </c>
      <c r="C28" s="2" t="s">
        <v>42</v>
      </c>
      <c r="D28" s="2"/>
      <c r="E28" s="2">
        <v>7</v>
      </c>
      <c r="F28" s="2">
        <v>1</v>
      </c>
      <c r="G28" s="2">
        <v>1</v>
      </c>
      <c r="H28" s="2">
        <v>1</v>
      </c>
      <c r="I28" s="2"/>
      <c r="J28" s="2"/>
      <c r="K28" s="2">
        <v>4</v>
      </c>
      <c r="L28" s="2">
        <v>1</v>
      </c>
      <c r="M28" s="2"/>
      <c r="N28" s="2">
        <v>2</v>
      </c>
      <c r="O28" s="2"/>
      <c r="P28" s="2">
        <f t="shared" si="1"/>
        <v>17</v>
      </c>
      <c r="Q28" s="2">
        <v>2</v>
      </c>
    </row>
    <row r="29" spans="1:17" x14ac:dyDescent="0.25">
      <c r="A29" t="s">
        <v>149</v>
      </c>
      <c r="B29" s="2" t="s">
        <v>19</v>
      </c>
      <c r="C29" s="2" t="s">
        <v>20</v>
      </c>
      <c r="D29" s="2">
        <v>1</v>
      </c>
      <c r="E29" s="2">
        <v>1</v>
      </c>
      <c r="F29" s="2">
        <v>3</v>
      </c>
      <c r="G29" s="2">
        <v>8</v>
      </c>
      <c r="H29" s="2">
        <v>12</v>
      </c>
      <c r="I29" s="2"/>
      <c r="J29" s="2"/>
      <c r="K29" s="2">
        <v>5</v>
      </c>
      <c r="L29" s="2">
        <v>1</v>
      </c>
      <c r="M29" s="2"/>
      <c r="N29" s="2"/>
      <c r="O29" s="2"/>
      <c r="P29" s="2">
        <f t="shared" si="1"/>
        <v>31</v>
      </c>
      <c r="Q29" s="2">
        <v>2</v>
      </c>
    </row>
    <row r="30" spans="1:17" x14ac:dyDescent="0.25">
      <c r="A30" t="s">
        <v>170</v>
      </c>
      <c r="B30" s="2" t="s">
        <v>19</v>
      </c>
      <c r="C30" s="2" t="s">
        <v>20</v>
      </c>
      <c r="D30" s="2"/>
      <c r="E30" s="2"/>
      <c r="F30" s="2">
        <v>3</v>
      </c>
      <c r="G30" s="2">
        <v>3</v>
      </c>
      <c r="H30" s="2">
        <v>5</v>
      </c>
      <c r="I30" s="2"/>
      <c r="J30" s="2">
        <v>1</v>
      </c>
      <c r="K30" s="2">
        <v>1</v>
      </c>
      <c r="L30" s="2"/>
      <c r="M30" s="2"/>
      <c r="N30" s="2"/>
      <c r="O30" s="2"/>
      <c r="P30" s="2">
        <f t="shared" si="1"/>
        <v>13</v>
      </c>
      <c r="Q30" s="2">
        <v>2</v>
      </c>
    </row>
    <row r="31" spans="1:17" x14ac:dyDescent="0.25">
      <c r="A31" t="s">
        <v>189</v>
      </c>
      <c r="B31" s="2" t="s">
        <v>19</v>
      </c>
      <c r="C31" s="2" t="s">
        <v>20</v>
      </c>
      <c r="D31" s="2">
        <v>15</v>
      </c>
      <c r="E31" s="2">
        <v>30</v>
      </c>
      <c r="F31" s="2">
        <v>2</v>
      </c>
      <c r="G31" s="2">
        <v>3</v>
      </c>
      <c r="H31" s="2">
        <v>13</v>
      </c>
      <c r="I31" s="2">
        <v>18</v>
      </c>
      <c r="J31" s="2">
        <v>26</v>
      </c>
      <c r="K31" s="2">
        <v>42</v>
      </c>
      <c r="L31" s="2">
        <v>9</v>
      </c>
      <c r="M31" s="2">
        <v>3</v>
      </c>
      <c r="N31" s="2">
        <v>21</v>
      </c>
      <c r="O31" s="2">
        <v>2</v>
      </c>
      <c r="P31" s="2">
        <f t="shared" si="1"/>
        <v>184</v>
      </c>
      <c r="Q31" s="2">
        <v>19</v>
      </c>
    </row>
    <row r="32" spans="1:17" x14ac:dyDescent="0.25">
      <c r="A32" t="s">
        <v>189</v>
      </c>
      <c r="B32" s="2" t="s">
        <v>190</v>
      </c>
      <c r="C32" s="2" t="s">
        <v>20</v>
      </c>
      <c r="D32" s="2">
        <v>17</v>
      </c>
      <c r="E32" s="2">
        <v>98</v>
      </c>
      <c r="F32" s="2">
        <v>9</v>
      </c>
      <c r="G32" s="2">
        <v>15</v>
      </c>
      <c r="H32" s="2">
        <v>53</v>
      </c>
      <c r="I32" s="2">
        <v>44</v>
      </c>
      <c r="J32" s="2">
        <v>56</v>
      </c>
      <c r="K32" s="2">
        <v>67</v>
      </c>
      <c r="L32" s="2">
        <v>11</v>
      </c>
      <c r="M32" s="2">
        <v>3</v>
      </c>
      <c r="N32" s="2">
        <v>26</v>
      </c>
      <c r="O32" s="2">
        <v>1</v>
      </c>
      <c r="P32" s="2">
        <f t="shared" si="1"/>
        <v>400</v>
      </c>
      <c r="Q32" s="2">
        <v>78</v>
      </c>
    </row>
    <row r="33" spans="1:17" x14ac:dyDescent="0.25">
      <c r="A33" t="s">
        <v>29</v>
      </c>
      <c r="B33" s="2" t="s">
        <v>31</v>
      </c>
      <c r="C33" s="2" t="s">
        <v>20</v>
      </c>
      <c r="D33" s="2">
        <v>1</v>
      </c>
      <c r="E33" s="2">
        <v>1</v>
      </c>
      <c r="F33" s="2">
        <v>0</v>
      </c>
      <c r="G33" s="2">
        <v>1</v>
      </c>
      <c r="H33" s="2">
        <v>18</v>
      </c>
      <c r="I33" s="2">
        <v>2</v>
      </c>
      <c r="J33" s="2">
        <v>2</v>
      </c>
      <c r="K33" s="2">
        <v>5</v>
      </c>
      <c r="L33" s="2">
        <v>0</v>
      </c>
      <c r="M33" s="2"/>
      <c r="N33" s="2">
        <v>2</v>
      </c>
      <c r="O33" s="2">
        <v>0</v>
      </c>
      <c r="P33" s="2">
        <f t="shared" si="1"/>
        <v>32</v>
      </c>
      <c r="Q33" s="2"/>
    </row>
    <row r="34" spans="1:17" x14ac:dyDescent="0.25">
      <c r="A34" t="s">
        <v>29</v>
      </c>
      <c r="B34" s="2" t="s">
        <v>19</v>
      </c>
      <c r="C34" s="2" t="s">
        <v>25</v>
      </c>
      <c r="D34" s="2">
        <v>1</v>
      </c>
      <c r="E34" s="2">
        <v>0</v>
      </c>
      <c r="F34" s="2">
        <v>1</v>
      </c>
      <c r="G34" s="2">
        <v>3</v>
      </c>
      <c r="H34" s="2">
        <v>2</v>
      </c>
      <c r="I34" s="2">
        <v>0</v>
      </c>
      <c r="J34" s="2">
        <v>0</v>
      </c>
      <c r="K34" s="2">
        <v>1</v>
      </c>
      <c r="L34" s="2">
        <v>0</v>
      </c>
      <c r="M34" s="2">
        <v>0</v>
      </c>
      <c r="N34" s="2">
        <v>1</v>
      </c>
      <c r="O34" s="2">
        <v>1</v>
      </c>
      <c r="P34" s="2">
        <f t="shared" si="1"/>
        <v>10</v>
      </c>
      <c r="Q34" s="2">
        <v>28</v>
      </c>
    </row>
    <row r="35" spans="1:17" x14ac:dyDescent="0.25">
      <c r="A35" t="s">
        <v>29</v>
      </c>
      <c r="B35" s="2" t="s">
        <v>274</v>
      </c>
      <c r="C35" s="2"/>
      <c r="D35" s="2">
        <v>6</v>
      </c>
      <c r="E35" s="2">
        <v>0</v>
      </c>
      <c r="F35" s="2">
        <v>1</v>
      </c>
      <c r="G35" s="2">
        <v>2</v>
      </c>
      <c r="H35" s="2">
        <v>13</v>
      </c>
      <c r="I35" s="2">
        <v>16</v>
      </c>
      <c r="J35" s="2">
        <v>0</v>
      </c>
      <c r="K35" s="2">
        <v>0</v>
      </c>
      <c r="L35" s="2">
        <v>15</v>
      </c>
      <c r="M35" s="2">
        <v>0</v>
      </c>
      <c r="N35" s="2">
        <v>0</v>
      </c>
      <c r="O35" s="2">
        <v>0</v>
      </c>
      <c r="P35" s="2">
        <f t="shared" si="1"/>
        <v>53</v>
      </c>
      <c r="Q35" s="2">
        <v>8</v>
      </c>
    </row>
    <row r="36" spans="1:17" x14ac:dyDescent="0.25">
      <c r="A36" t="s">
        <v>130</v>
      </c>
      <c r="B36" s="2" t="s">
        <v>19</v>
      </c>
      <c r="C36" s="2" t="s">
        <v>20</v>
      </c>
      <c r="D36" s="2">
        <v>0</v>
      </c>
      <c r="E36" s="2">
        <v>1</v>
      </c>
      <c r="F36" s="2">
        <v>0</v>
      </c>
      <c r="G36" s="2">
        <v>3</v>
      </c>
      <c r="H36" s="2">
        <v>1</v>
      </c>
      <c r="I36" s="2">
        <v>0</v>
      </c>
      <c r="J36" s="2">
        <v>0</v>
      </c>
      <c r="K36" s="2">
        <v>2</v>
      </c>
      <c r="L36" s="2">
        <v>0</v>
      </c>
      <c r="M36" s="2">
        <v>0</v>
      </c>
      <c r="N36" s="2">
        <v>0</v>
      </c>
      <c r="O36" s="2">
        <v>0</v>
      </c>
      <c r="P36" s="2">
        <f t="shared" si="1"/>
        <v>7</v>
      </c>
      <c r="Q36" s="2">
        <v>0</v>
      </c>
    </row>
    <row r="37" spans="1:17" x14ac:dyDescent="0.25">
      <c r="A37" t="s">
        <v>21</v>
      </c>
      <c r="B37" s="2" t="s">
        <v>19</v>
      </c>
      <c r="C37" s="2" t="s">
        <v>20</v>
      </c>
      <c r="D37" s="2">
        <v>2</v>
      </c>
      <c r="E37" s="2">
        <v>0</v>
      </c>
      <c r="F37" s="2">
        <v>9</v>
      </c>
      <c r="G37" s="2">
        <v>6</v>
      </c>
      <c r="H37" s="2">
        <v>11</v>
      </c>
      <c r="I37" s="2">
        <v>0</v>
      </c>
      <c r="J37" s="2">
        <v>0</v>
      </c>
      <c r="K37" s="2">
        <v>3</v>
      </c>
      <c r="L37" s="2">
        <v>0</v>
      </c>
      <c r="M37" s="2">
        <v>0</v>
      </c>
      <c r="N37" s="2">
        <v>5</v>
      </c>
      <c r="O37" s="2">
        <v>0</v>
      </c>
      <c r="P37" s="2">
        <f t="shared" si="1"/>
        <v>36</v>
      </c>
      <c r="Q37" s="2">
        <v>5</v>
      </c>
    </row>
    <row r="38" spans="1:17" x14ac:dyDescent="0.25">
      <c r="A38" t="s">
        <v>240</v>
      </c>
      <c r="B38" s="2" t="s">
        <v>19</v>
      </c>
      <c r="C38" s="2" t="s">
        <v>114</v>
      </c>
      <c r="D38" s="2">
        <v>1</v>
      </c>
      <c r="E38" s="2">
        <v>0</v>
      </c>
      <c r="F38" s="2">
        <v>2</v>
      </c>
      <c r="G38" s="2">
        <v>8</v>
      </c>
      <c r="H38" s="2">
        <v>3</v>
      </c>
      <c r="I38" s="2">
        <v>0</v>
      </c>
      <c r="J38" s="2">
        <v>0</v>
      </c>
      <c r="K38" s="2">
        <v>5</v>
      </c>
      <c r="L38" s="2">
        <v>0</v>
      </c>
      <c r="M38" s="2">
        <v>0</v>
      </c>
      <c r="N38" s="2">
        <v>0</v>
      </c>
      <c r="O38" s="2">
        <v>0</v>
      </c>
      <c r="P38" s="2">
        <f t="shared" si="1"/>
        <v>19</v>
      </c>
      <c r="Q38" s="2">
        <v>4</v>
      </c>
    </row>
    <row r="39" spans="1:17" x14ac:dyDescent="0.25">
      <c r="A39" t="s">
        <v>196</v>
      </c>
      <c r="B39" s="2" t="s">
        <v>19</v>
      </c>
      <c r="C39" s="2" t="s">
        <v>20</v>
      </c>
      <c r="D39" s="2"/>
      <c r="E39" s="2">
        <v>1</v>
      </c>
      <c r="F39" s="2">
        <v>6</v>
      </c>
      <c r="G39" s="2">
        <v>3</v>
      </c>
      <c r="H39" s="2">
        <v>4</v>
      </c>
      <c r="I39" s="2"/>
      <c r="J39" s="2"/>
      <c r="K39" s="2">
        <v>2</v>
      </c>
      <c r="L39" s="2">
        <v>1</v>
      </c>
      <c r="M39" s="2"/>
      <c r="N39" s="2"/>
      <c r="O39" s="2">
        <v>1</v>
      </c>
      <c r="P39" s="2">
        <f t="shared" si="1"/>
        <v>18</v>
      </c>
      <c r="Q39" s="2"/>
    </row>
    <row r="40" spans="1:17" x14ac:dyDescent="0.25">
      <c r="A40" t="s">
        <v>82</v>
      </c>
      <c r="B40" s="2" t="s">
        <v>19</v>
      </c>
      <c r="C40" s="2" t="s">
        <v>20</v>
      </c>
      <c r="D40" s="2">
        <v>3</v>
      </c>
      <c r="E40" s="2">
        <v>1</v>
      </c>
      <c r="F40" s="2">
        <v>4</v>
      </c>
      <c r="G40" s="2">
        <v>20</v>
      </c>
      <c r="H40" s="2">
        <v>4</v>
      </c>
      <c r="I40" s="2">
        <v>0</v>
      </c>
      <c r="J40" s="2">
        <v>0</v>
      </c>
      <c r="K40" s="2">
        <v>3</v>
      </c>
      <c r="L40" s="2">
        <v>5</v>
      </c>
      <c r="M40" s="2">
        <v>0</v>
      </c>
      <c r="N40" s="2">
        <v>2</v>
      </c>
      <c r="O40" s="2">
        <v>0</v>
      </c>
      <c r="P40" s="2">
        <f t="shared" si="1"/>
        <v>42</v>
      </c>
      <c r="Q40" s="2">
        <v>5</v>
      </c>
    </row>
    <row r="41" spans="1:17" x14ac:dyDescent="0.25">
      <c r="A41" t="s">
        <v>83</v>
      </c>
      <c r="B41" s="2" t="s">
        <v>19</v>
      </c>
      <c r="C41" s="2" t="s">
        <v>20</v>
      </c>
      <c r="D41" s="2">
        <v>0</v>
      </c>
      <c r="E41" s="2">
        <v>0</v>
      </c>
      <c r="F41" s="2">
        <v>2</v>
      </c>
      <c r="G41" s="2">
        <v>5</v>
      </c>
      <c r="H41" s="2">
        <v>5</v>
      </c>
      <c r="I41" s="2">
        <v>0</v>
      </c>
      <c r="J41" s="2">
        <v>1</v>
      </c>
      <c r="K41" s="2">
        <v>3</v>
      </c>
      <c r="L41" s="2">
        <v>0</v>
      </c>
      <c r="M41" s="2">
        <v>1</v>
      </c>
      <c r="N41" s="2">
        <v>0</v>
      </c>
      <c r="O41" s="2">
        <v>1</v>
      </c>
      <c r="P41" s="2">
        <f t="shared" si="1"/>
        <v>18</v>
      </c>
      <c r="Q41" s="2">
        <v>0</v>
      </c>
    </row>
    <row r="42" spans="1:17" x14ac:dyDescent="0.25">
      <c r="A42" t="s">
        <v>84</v>
      </c>
      <c r="B42" s="2" t="s">
        <v>19</v>
      </c>
      <c r="C42" s="2" t="s">
        <v>25</v>
      </c>
      <c r="D42" s="2">
        <v>5</v>
      </c>
      <c r="E42" s="2">
        <v>2</v>
      </c>
      <c r="F42" s="2">
        <v>19</v>
      </c>
      <c r="G42" s="2">
        <v>29</v>
      </c>
      <c r="H42" s="2">
        <v>8</v>
      </c>
      <c r="I42" s="2">
        <v>0</v>
      </c>
      <c r="J42" s="2">
        <v>2</v>
      </c>
      <c r="K42" s="2">
        <v>12</v>
      </c>
      <c r="L42" s="2">
        <v>1</v>
      </c>
      <c r="M42" s="2">
        <v>0</v>
      </c>
      <c r="N42" s="2">
        <v>1</v>
      </c>
      <c r="O42" s="2">
        <v>0</v>
      </c>
      <c r="P42" s="2">
        <f t="shared" si="1"/>
        <v>79</v>
      </c>
      <c r="Q42" s="2">
        <v>11</v>
      </c>
    </row>
    <row r="43" spans="1:17" x14ac:dyDescent="0.25">
      <c r="A43" t="s">
        <v>85</v>
      </c>
      <c r="B43" s="2" t="s">
        <v>19</v>
      </c>
      <c r="C43" s="2" t="s">
        <v>42</v>
      </c>
      <c r="D43" s="2">
        <v>1</v>
      </c>
      <c r="E43" s="2">
        <v>5</v>
      </c>
      <c r="F43" s="2">
        <v>11</v>
      </c>
      <c r="G43" s="2">
        <v>8</v>
      </c>
      <c r="H43" s="2">
        <v>11</v>
      </c>
      <c r="I43" s="2">
        <v>3</v>
      </c>
      <c r="J43" s="2">
        <v>3</v>
      </c>
      <c r="K43" s="2">
        <v>3</v>
      </c>
      <c r="L43" s="2">
        <v>5</v>
      </c>
      <c r="M43" s="2">
        <v>0</v>
      </c>
      <c r="N43" s="2">
        <v>0</v>
      </c>
      <c r="O43" s="2">
        <v>0</v>
      </c>
      <c r="P43" s="2">
        <f t="shared" si="1"/>
        <v>50</v>
      </c>
      <c r="Q43" s="2">
        <v>9</v>
      </c>
    </row>
    <row r="44" spans="1:17" x14ac:dyDescent="0.25">
      <c r="A44" t="s">
        <v>182</v>
      </c>
      <c r="B44" s="2" t="s">
        <v>19</v>
      </c>
      <c r="C44" s="2" t="s">
        <v>20</v>
      </c>
      <c r="D44" s="2">
        <v>6</v>
      </c>
      <c r="E44" s="2">
        <v>2</v>
      </c>
      <c r="F44" s="2">
        <v>4</v>
      </c>
      <c r="G44" s="2">
        <v>9</v>
      </c>
      <c r="H44" s="2">
        <v>6</v>
      </c>
      <c r="I44" s="2">
        <v>1</v>
      </c>
      <c r="J44" s="2">
        <v>6</v>
      </c>
      <c r="K44" s="2">
        <v>2</v>
      </c>
      <c r="L44" s="2">
        <v>3</v>
      </c>
      <c r="M44" s="2">
        <v>0</v>
      </c>
      <c r="N44" s="2">
        <v>9</v>
      </c>
      <c r="O44" s="2">
        <v>5</v>
      </c>
      <c r="P44" s="2">
        <f t="shared" si="1"/>
        <v>53</v>
      </c>
      <c r="Q44" s="2">
        <v>60</v>
      </c>
    </row>
    <row r="45" spans="1:17" x14ac:dyDescent="0.25">
      <c r="A45" t="s">
        <v>91</v>
      </c>
      <c r="B45" s="2" t="s">
        <v>19</v>
      </c>
      <c r="C45" s="2" t="s">
        <v>20</v>
      </c>
      <c r="D45" s="2"/>
      <c r="E45" s="2"/>
      <c r="F45" s="2">
        <v>3</v>
      </c>
      <c r="G45" s="2"/>
      <c r="H45" s="2">
        <v>3</v>
      </c>
      <c r="I45" s="2"/>
      <c r="J45" s="2"/>
      <c r="K45" s="2"/>
      <c r="L45" s="2"/>
      <c r="M45" s="2"/>
      <c r="N45" s="2"/>
      <c r="O45" s="2">
        <v>1</v>
      </c>
      <c r="P45" s="2">
        <f t="shared" si="1"/>
        <v>7</v>
      </c>
      <c r="Q45" s="2"/>
    </row>
    <row r="46" spans="1:17" x14ac:dyDescent="0.25">
      <c r="A46" t="s">
        <v>92</v>
      </c>
      <c r="B46" s="2" t="s">
        <v>19</v>
      </c>
      <c r="C46" s="2" t="s">
        <v>20</v>
      </c>
      <c r="D46" s="2">
        <v>9</v>
      </c>
      <c r="E46" s="2">
        <v>3</v>
      </c>
      <c r="F46" s="2">
        <v>5</v>
      </c>
      <c r="G46" s="2">
        <v>5</v>
      </c>
      <c r="H46" s="2">
        <v>16</v>
      </c>
      <c r="I46" s="2">
        <v>9</v>
      </c>
      <c r="J46" s="2">
        <v>11</v>
      </c>
      <c r="K46" s="2">
        <v>8</v>
      </c>
      <c r="L46" s="2">
        <v>0</v>
      </c>
      <c r="M46" s="2">
        <v>0</v>
      </c>
      <c r="N46" s="2">
        <v>1</v>
      </c>
      <c r="O46" s="2">
        <v>1</v>
      </c>
      <c r="P46" s="2">
        <f t="shared" si="1"/>
        <v>68</v>
      </c>
      <c r="Q46" s="2">
        <v>15</v>
      </c>
    </row>
    <row r="47" spans="1:17" x14ac:dyDescent="0.25">
      <c r="A47" t="s">
        <v>97</v>
      </c>
      <c r="B47" s="2" t="s">
        <v>19</v>
      </c>
      <c r="C47" s="2" t="s">
        <v>27</v>
      </c>
      <c r="D47" s="2"/>
      <c r="E47" s="2"/>
      <c r="F47" s="2"/>
      <c r="G47" s="2"/>
      <c r="H47" s="2">
        <v>3</v>
      </c>
      <c r="I47" s="2"/>
      <c r="J47" s="2"/>
      <c r="K47" s="2"/>
      <c r="L47" s="2">
        <v>1</v>
      </c>
      <c r="M47" s="2"/>
      <c r="N47" s="2"/>
      <c r="O47" s="2"/>
      <c r="P47" s="2">
        <f t="shared" si="1"/>
        <v>4</v>
      </c>
      <c r="Q47" s="2"/>
    </row>
    <row r="48" spans="1:17" x14ac:dyDescent="0.25">
      <c r="A48" t="s">
        <v>40</v>
      </c>
      <c r="B48" s="2" t="s">
        <v>19</v>
      </c>
      <c r="C48" s="2" t="s">
        <v>25</v>
      </c>
      <c r="D48" s="2">
        <v>0</v>
      </c>
      <c r="E48" s="2">
        <v>0</v>
      </c>
      <c r="F48" s="2">
        <v>8</v>
      </c>
      <c r="G48" s="2">
        <v>3</v>
      </c>
      <c r="H48" s="2">
        <v>0</v>
      </c>
      <c r="I48" s="2">
        <v>0</v>
      </c>
      <c r="J48" s="2">
        <v>0</v>
      </c>
      <c r="K48" s="2">
        <v>6</v>
      </c>
      <c r="L48" s="2">
        <v>2</v>
      </c>
      <c r="M48" s="2">
        <v>0</v>
      </c>
      <c r="N48" s="2">
        <v>1</v>
      </c>
      <c r="O48" s="2">
        <v>0</v>
      </c>
      <c r="P48" s="2">
        <f t="shared" si="1"/>
        <v>20</v>
      </c>
      <c r="Q48" s="2">
        <v>0</v>
      </c>
    </row>
    <row r="49" spans="1:17" x14ac:dyDescent="0.25">
      <c r="A49" t="s">
        <v>120</v>
      </c>
      <c r="B49" s="2" t="s">
        <v>19</v>
      </c>
      <c r="C49" s="2" t="s">
        <v>20</v>
      </c>
      <c r="D49" s="2">
        <v>0</v>
      </c>
      <c r="E49" s="2">
        <v>1</v>
      </c>
      <c r="F49" s="2">
        <v>2</v>
      </c>
      <c r="G49" s="2">
        <v>7</v>
      </c>
      <c r="H49" s="2">
        <v>22</v>
      </c>
      <c r="I49" s="2">
        <v>2</v>
      </c>
      <c r="J49" s="2">
        <v>0</v>
      </c>
      <c r="K49" s="2">
        <v>13</v>
      </c>
      <c r="L49" s="2">
        <v>1</v>
      </c>
      <c r="M49" s="2">
        <v>1</v>
      </c>
      <c r="N49" s="2">
        <v>0</v>
      </c>
      <c r="O49" s="2">
        <v>0</v>
      </c>
      <c r="P49" s="2">
        <f t="shared" si="1"/>
        <v>49</v>
      </c>
      <c r="Q49" s="2">
        <v>5</v>
      </c>
    </row>
    <row r="50" spans="1:17" x14ac:dyDescent="0.25">
      <c r="A50" t="s">
        <v>102</v>
      </c>
      <c r="B50" s="2" t="s">
        <v>49</v>
      </c>
      <c r="C50" s="2" t="s">
        <v>25</v>
      </c>
      <c r="D50" s="2">
        <v>11</v>
      </c>
      <c r="E50" s="2">
        <v>3</v>
      </c>
      <c r="F50" s="2">
        <v>8</v>
      </c>
      <c r="G50" s="2">
        <v>5</v>
      </c>
      <c r="H50" s="2">
        <v>11</v>
      </c>
      <c r="I50" s="2">
        <v>0</v>
      </c>
      <c r="J50" s="2">
        <v>17</v>
      </c>
      <c r="K50" s="2">
        <v>2</v>
      </c>
      <c r="L50" s="2">
        <v>6</v>
      </c>
      <c r="M50" s="2">
        <v>0</v>
      </c>
      <c r="N50" s="2">
        <v>16</v>
      </c>
      <c r="O50" s="2">
        <v>1</v>
      </c>
      <c r="P50" s="2">
        <f t="shared" si="1"/>
        <v>80</v>
      </c>
      <c r="Q50" s="2">
        <v>114</v>
      </c>
    </row>
    <row r="51" spans="1:17" x14ac:dyDescent="0.25">
      <c r="A51" t="s">
        <v>103</v>
      </c>
      <c r="B51" s="2" t="s">
        <v>49</v>
      </c>
      <c r="C51" s="2" t="s">
        <v>20</v>
      </c>
      <c r="D51" s="2">
        <v>0</v>
      </c>
      <c r="E51" s="2">
        <v>0</v>
      </c>
      <c r="F51" s="2">
        <v>0</v>
      </c>
      <c r="G51" s="2">
        <v>5</v>
      </c>
      <c r="H51" s="2">
        <v>2</v>
      </c>
      <c r="I51" s="2">
        <v>0</v>
      </c>
      <c r="J51" s="2">
        <v>0</v>
      </c>
      <c r="K51" s="2">
        <v>3</v>
      </c>
      <c r="L51" s="2">
        <v>2</v>
      </c>
      <c r="M51" s="2">
        <v>0</v>
      </c>
      <c r="N51" s="2">
        <v>0</v>
      </c>
      <c r="O51" s="2">
        <v>0</v>
      </c>
      <c r="P51" s="2">
        <f t="shared" si="1"/>
        <v>12</v>
      </c>
      <c r="Q51" s="2">
        <v>4</v>
      </c>
    </row>
    <row r="52" spans="1:17" x14ac:dyDescent="0.25">
      <c r="A52" t="s">
        <v>104</v>
      </c>
      <c r="B52" s="2" t="s">
        <v>49</v>
      </c>
      <c r="C52" s="2" t="s">
        <v>42</v>
      </c>
      <c r="D52" s="2">
        <v>1</v>
      </c>
      <c r="E52" s="2">
        <v>1</v>
      </c>
      <c r="F52" s="2">
        <v>4</v>
      </c>
      <c r="G52" s="2">
        <v>5</v>
      </c>
      <c r="H52" s="2">
        <v>4</v>
      </c>
      <c r="I52" s="2">
        <v>0</v>
      </c>
      <c r="J52" s="2">
        <v>0</v>
      </c>
      <c r="K52" s="2">
        <v>4</v>
      </c>
      <c r="L52" s="2">
        <v>2</v>
      </c>
      <c r="M52" s="2">
        <v>0</v>
      </c>
      <c r="N52" s="2">
        <v>0</v>
      </c>
      <c r="O52" s="2">
        <v>0</v>
      </c>
      <c r="P52" s="2">
        <f t="shared" si="1"/>
        <v>21</v>
      </c>
      <c r="Q52" s="2">
        <v>3</v>
      </c>
    </row>
    <row r="53" spans="1:17" x14ac:dyDescent="0.25">
      <c r="A53" t="s">
        <v>23</v>
      </c>
      <c r="B53" s="2" t="s">
        <v>24</v>
      </c>
      <c r="C53" s="2" t="s">
        <v>25</v>
      </c>
      <c r="D53" s="2">
        <v>1</v>
      </c>
      <c r="E53" s="2">
        <v>0</v>
      </c>
      <c r="F53" s="2">
        <v>3</v>
      </c>
      <c r="G53" s="2">
        <v>2</v>
      </c>
      <c r="H53" s="2">
        <v>1</v>
      </c>
      <c r="I53" s="2">
        <v>0</v>
      </c>
      <c r="J53" s="2">
        <v>0</v>
      </c>
      <c r="K53" s="2">
        <v>3</v>
      </c>
      <c r="L53" s="2">
        <v>6</v>
      </c>
      <c r="M53" s="2">
        <v>0</v>
      </c>
      <c r="N53" s="2">
        <v>2</v>
      </c>
      <c r="O53" s="2">
        <v>0</v>
      </c>
      <c r="P53" s="2">
        <f t="shared" si="1"/>
        <v>18</v>
      </c>
      <c r="Q53" s="2">
        <v>1</v>
      </c>
    </row>
    <row r="54" spans="1:17" x14ac:dyDescent="0.25">
      <c r="A54" t="s">
        <v>198</v>
      </c>
      <c r="B54" s="2" t="s">
        <v>19</v>
      </c>
      <c r="C54" s="2" t="s">
        <v>25</v>
      </c>
      <c r="D54" s="2">
        <v>1</v>
      </c>
      <c r="E54" s="2">
        <v>0</v>
      </c>
      <c r="F54" s="2">
        <v>9</v>
      </c>
      <c r="G54" s="2">
        <v>4</v>
      </c>
      <c r="H54" s="2">
        <v>2</v>
      </c>
      <c r="I54" s="2">
        <v>0</v>
      </c>
      <c r="J54" s="2">
        <v>0</v>
      </c>
      <c r="K54" s="2">
        <v>3</v>
      </c>
      <c r="L54" s="2">
        <v>2</v>
      </c>
      <c r="M54" s="2"/>
      <c r="N54" s="2"/>
      <c r="O54" s="2">
        <v>1</v>
      </c>
      <c r="P54" s="2">
        <f t="shared" si="1"/>
        <v>22</v>
      </c>
      <c r="Q54" s="2">
        <v>3</v>
      </c>
    </row>
    <row r="55" spans="1:17" x14ac:dyDescent="0.25">
      <c r="A55" t="s">
        <v>199</v>
      </c>
      <c r="B55" s="2" t="s">
        <v>19</v>
      </c>
      <c r="C55" s="2" t="s">
        <v>25</v>
      </c>
      <c r="D55" s="2"/>
      <c r="E55" s="2"/>
      <c r="F55" s="2">
        <v>5</v>
      </c>
      <c r="G55" s="2">
        <v>3</v>
      </c>
      <c r="H55" s="2">
        <v>6</v>
      </c>
      <c r="I55" s="2"/>
      <c r="J55" s="2">
        <v>2</v>
      </c>
      <c r="K55" s="2">
        <v>1</v>
      </c>
      <c r="L55" s="2"/>
      <c r="M55" s="2"/>
      <c r="N55" s="2"/>
      <c r="O55" s="2">
        <v>1</v>
      </c>
      <c r="P55" s="2">
        <f t="shared" si="1"/>
        <v>18</v>
      </c>
      <c r="Q55" s="2">
        <v>2</v>
      </c>
    </row>
    <row r="56" spans="1:17" x14ac:dyDescent="0.25">
      <c r="A56" t="s">
        <v>141</v>
      </c>
      <c r="B56" s="2" t="s">
        <v>19</v>
      </c>
      <c r="C56" s="2" t="s">
        <v>20</v>
      </c>
      <c r="D56" s="2">
        <v>9</v>
      </c>
      <c r="E56" s="2"/>
      <c r="F56" s="2"/>
      <c r="G56" s="2">
        <v>14</v>
      </c>
      <c r="H56" s="2">
        <v>7</v>
      </c>
      <c r="I56" s="2">
        <v>1</v>
      </c>
      <c r="J56" s="2">
        <v>1</v>
      </c>
      <c r="K56" s="2">
        <v>6</v>
      </c>
      <c r="L56" s="2">
        <v>4</v>
      </c>
      <c r="M56" s="2">
        <v>2</v>
      </c>
      <c r="N56" s="2">
        <v>5</v>
      </c>
      <c r="O56" s="2"/>
      <c r="P56" s="2">
        <f t="shared" si="1"/>
        <v>49</v>
      </c>
      <c r="Q56" s="2"/>
    </row>
    <row r="57" spans="1:17" x14ac:dyDescent="0.25">
      <c r="A57" t="s">
        <v>107</v>
      </c>
      <c r="B57" s="2" t="s">
        <v>19</v>
      </c>
      <c r="C57" s="2" t="s">
        <v>20</v>
      </c>
      <c r="D57" s="2">
        <v>0</v>
      </c>
      <c r="E57" s="2">
        <v>0</v>
      </c>
      <c r="F57" s="2">
        <v>2</v>
      </c>
      <c r="G57" s="2">
        <v>1</v>
      </c>
      <c r="H57" s="2">
        <v>0</v>
      </c>
      <c r="I57" s="2">
        <v>0</v>
      </c>
      <c r="J57" s="2">
        <v>0</v>
      </c>
      <c r="K57" s="2">
        <v>1</v>
      </c>
      <c r="L57" s="2">
        <v>1</v>
      </c>
      <c r="M57" s="2">
        <v>0</v>
      </c>
      <c r="N57" s="2">
        <v>0</v>
      </c>
      <c r="O57" s="2">
        <v>0</v>
      </c>
      <c r="P57" s="2">
        <f t="shared" si="1"/>
        <v>5</v>
      </c>
      <c r="Q57" s="2">
        <v>1</v>
      </c>
    </row>
    <row r="58" spans="1:17" x14ac:dyDescent="0.25">
      <c r="A58" t="s">
        <v>192</v>
      </c>
      <c r="B58" s="2" t="s">
        <v>30</v>
      </c>
      <c r="C58" s="2" t="s">
        <v>20</v>
      </c>
      <c r="D58" s="2">
        <v>12</v>
      </c>
      <c r="E58" s="2">
        <v>14</v>
      </c>
      <c r="F58" s="2">
        <v>5</v>
      </c>
      <c r="G58" s="2">
        <v>0</v>
      </c>
      <c r="H58" s="2">
        <v>1</v>
      </c>
      <c r="I58" s="2">
        <v>1</v>
      </c>
      <c r="J58" s="2">
        <v>1</v>
      </c>
      <c r="K58" s="2">
        <v>2</v>
      </c>
      <c r="L58" s="2">
        <v>0</v>
      </c>
      <c r="M58" s="2">
        <v>0</v>
      </c>
      <c r="N58" s="2">
        <v>0</v>
      </c>
      <c r="O58" s="2">
        <v>0</v>
      </c>
      <c r="P58" s="2">
        <f t="shared" si="1"/>
        <v>36</v>
      </c>
      <c r="Q58" s="2">
        <v>4</v>
      </c>
    </row>
    <row r="59" spans="1:17" x14ac:dyDescent="0.25">
      <c r="A59" t="s">
        <v>192</v>
      </c>
      <c r="B59" s="2" t="s">
        <v>193</v>
      </c>
      <c r="C59" s="2" t="s">
        <v>20</v>
      </c>
      <c r="D59" s="2">
        <v>55</v>
      </c>
      <c r="E59" s="2">
        <v>66</v>
      </c>
      <c r="F59" s="2">
        <v>20</v>
      </c>
      <c r="G59" s="2">
        <v>2</v>
      </c>
      <c r="H59" s="2">
        <v>5</v>
      </c>
      <c r="I59" s="2">
        <v>2</v>
      </c>
      <c r="J59" s="2">
        <v>0</v>
      </c>
      <c r="K59" s="2">
        <v>15</v>
      </c>
      <c r="L59" s="2">
        <v>0</v>
      </c>
      <c r="M59" s="2">
        <v>0</v>
      </c>
      <c r="N59" s="2">
        <v>0</v>
      </c>
      <c r="O59" s="2">
        <v>1</v>
      </c>
      <c r="P59" s="2">
        <f t="shared" si="1"/>
        <v>166</v>
      </c>
      <c r="Q59" s="2">
        <v>7</v>
      </c>
    </row>
    <row r="60" spans="1:17" x14ac:dyDescent="0.25">
      <c r="A60" t="s">
        <v>93</v>
      </c>
      <c r="B60" s="2" t="s">
        <v>19</v>
      </c>
      <c r="C60" s="2" t="s">
        <v>20</v>
      </c>
      <c r="D60" s="2">
        <v>0</v>
      </c>
      <c r="E60" s="2">
        <v>0</v>
      </c>
      <c r="F60" s="2">
        <v>12</v>
      </c>
      <c r="G60" s="2">
        <v>6</v>
      </c>
      <c r="H60" s="2">
        <v>4</v>
      </c>
      <c r="I60" s="2">
        <v>1</v>
      </c>
      <c r="J60" s="2">
        <v>0</v>
      </c>
      <c r="K60" s="2">
        <v>6</v>
      </c>
      <c r="L60" s="2">
        <v>1</v>
      </c>
      <c r="M60" s="2">
        <v>1</v>
      </c>
      <c r="N60" s="2">
        <v>0</v>
      </c>
      <c r="O60" s="2">
        <v>0</v>
      </c>
      <c r="P60" s="2">
        <f t="shared" si="1"/>
        <v>31</v>
      </c>
      <c r="Q60" s="2">
        <v>1</v>
      </c>
    </row>
    <row r="61" spans="1:17" x14ac:dyDescent="0.25">
      <c r="A61" t="s">
        <v>151</v>
      </c>
      <c r="B61" s="2" t="s">
        <v>19</v>
      </c>
      <c r="C61" s="2" t="s">
        <v>42</v>
      </c>
      <c r="D61" s="2">
        <v>0</v>
      </c>
      <c r="E61" s="2">
        <v>0</v>
      </c>
      <c r="F61" s="2">
        <v>1</v>
      </c>
      <c r="G61" s="2">
        <v>8</v>
      </c>
      <c r="H61" s="2">
        <v>4</v>
      </c>
      <c r="I61" s="2">
        <v>1</v>
      </c>
      <c r="J61" s="2">
        <v>0</v>
      </c>
      <c r="K61" s="2">
        <v>1</v>
      </c>
      <c r="L61" s="2">
        <v>0</v>
      </c>
      <c r="M61" s="2">
        <v>0</v>
      </c>
      <c r="N61" s="2">
        <v>0</v>
      </c>
      <c r="O61" s="2">
        <v>0</v>
      </c>
      <c r="P61" s="2">
        <f t="shared" si="1"/>
        <v>15</v>
      </c>
      <c r="Q61" s="2">
        <v>0</v>
      </c>
    </row>
    <row r="62" spans="1:17" x14ac:dyDescent="0.25">
      <c r="A62" t="s">
        <v>248</v>
      </c>
      <c r="B62" s="2" t="s">
        <v>19</v>
      </c>
      <c r="C62" s="2" t="s">
        <v>25</v>
      </c>
      <c r="D62" s="2">
        <v>0</v>
      </c>
      <c r="E62" s="2">
        <v>0</v>
      </c>
      <c r="F62" s="2">
        <v>6</v>
      </c>
      <c r="G62" s="2">
        <v>0</v>
      </c>
      <c r="H62" s="2">
        <v>4</v>
      </c>
      <c r="I62" s="2">
        <v>0</v>
      </c>
      <c r="J62" s="2">
        <v>0</v>
      </c>
      <c r="K62" s="2">
        <v>1</v>
      </c>
      <c r="L62" s="2">
        <v>0</v>
      </c>
      <c r="M62" s="2">
        <v>0</v>
      </c>
      <c r="N62" s="2">
        <v>0</v>
      </c>
      <c r="O62" s="2">
        <v>0</v>
      </c>
      <c r="P62" s="2">
        <f t="shared" si="1"/>
        <v>11</v>
      </c>
      <c r="Q62" s="2">
        <v>1</v>
      </c>
    </row>
    <row r="63" spans="1:17" x14ac:dyDescent="0.25">
      <c r="A63" t="s">
        <v>143</v>
      </c>
      <c r="B63" s="2" t="s">
        <v>19</v>
      </c>
      <c r="C63" s="2" t="s">
        <v>20</v>
      </c>
      <c r="D63" s="2">
        <v>3</v>
      </c>
      <c r="E63" s="2">
        <v>0</v>
      </c>
      <c r="F63" s="2">
        <v>2</v>
      </c>
      <c r="G63" s="2">
        <v>5</v>
      </c>
      <c r="H63" s="2">
        <v>17</v>
      </c>
      <c r="I63" s="2">
        <v>0</v>
      </c>
      <c r="J63" s="2">
        <v>1</v>
      </c>
      <c r="K63" s="2">
        <v>14</v>
      </c>
      <c r="L63" s="2">
        <v>1</v>
      </c>
      <c r="M63" s="2">
        <v>0</v>
      </c>
      <c r="N63" s="2">
        <v>0</v>
      </c>
      <c r="O63" s="2">
        <v>0</v>
      </c>
      <c r="P63" s="2">
        <f t="shared" si="1"/>
        <v>43</v>
      </c>
      <c r="Q63" s="2">
        <v>7</v>
      </c>
    </row>
    <row r="64" spans="1:17" x14ac:dyDescent="0.25">
      <c r="A64" t="s">
        <v>142</v>
      </c>
      <c r="B64" s="2" t="s">
        <v>19</v>
      </c>
      <c r="C64" s="2" t="s">
        <v>20</v>
      </c>
      <c r="D64" s="2"/>
      <c r="E64" s="2"/>
      <c r="F64" s="2"/>
      <c r="G64" s="2">
        <v>8</v>
      </c>
      <c r="H64" s="2">
        <v>19</v>
      </c>
      <c r="I64" s="2"/>
      <c r="J64" s="2"/>
      <c r="K64" s="2">
        <v>7</v>
      </c>
      <c r="L64" s="2"/>
      <c r="M64" s="2">
        <v>3</v>
      </c>
      <c r="N64" s="2">
        <v>8</v>
      </c>
      <c r="O64" s="2"/>
      <c r="P64" s="2">
        <f t="shared" si="1"/>
        <v>45</v>
      </c>
      <c r="Q64" s="2"/>
    </row>
    <row r="65" spans="1:17" x14ac:dyDescent="0.25">
      <c r="A65" t="s">
        <v>112</v>
      </c>
      <c r="B65" s="2" t="s">
        <v>19</v>
      </c>
      <c r="C65" s="2" t="s">
        <v>42</v>
      </c>
      <c r="D65" s="2">
        <v>1</v>
      </c>
      <c r="E65" s="2"/>
      <c r="F65" s="2">
        <v>11</v>
      </c>
      <c r="G65" s="2">
        <v>2</v>
      </c>
      <c r="H65" s="2">
        <v>5</v>
      </c>
      <c r="I65" s="2"/>
      <c r="J65" s="2">
        <v>1</v>
      </c>
      <c r="K65" s="2">
        <v>3</v>
      </c>
      <c r="L65" s="2">
        <v>1</v>
      </c>
      <c r="M65" s="2"/>
      <c r="N65" s="2"/>
      <c r="O65" s="2"/>
      <c r="P65" s="2">
        <f t="shared" si="1"/>
        <v>24</v>
      </c>
      <c r="Q65" s="2">
        <v>2</v>
      </c>
    </row>
    <row r="66" spans="1:17" x14ac:dyDescent="0.25">
      <c r="A66" t="s">
        <v>200</v>
      </c>
      <c r="B66" s="2" t="s">
        <v>19</v>
      </c>
      <c r="C66" s="2" t="s">
        <v>20</v>
      </c>
      <c r="D66" s="2">
        <v>2</v>
      </c>
      <c r="E66" s="2"/>
      <c r="F66" s="2">
        <v>6</v>
      </c>
      <c r="G66" s="2">
        <v>16</v>
      </c>
      <c r="H66" s="2">
        <v>11</v>
      </c>
      <c r="I66" s="2">
        <v>1</v>
      </c>
      <c r="J66" s="2">
        <v>8</v>
      </c>
      <c r="K66" s="2"/>
      <c r="L66" s="2"/>
      <c r="M66" s="2"/>
      <c r="N66" s="2">
        <v>2</v>
      </c>
      <c r="O66" s="2"/>
      <c r="P66" s="2">
        <f t="shared" si="1"/>
        <v>46</v>
      </c>
      <c r="Q66" s="2">
        <v>31</v>
      </c>
    </row>
    <row r="67" spans="1:17" x14ac:dyDescent="0.25">
      <c r="A67" t="s">
        <v>128</v>
      </c>
      <c r="B67" s="2" t="s">
        <v>24</v>
      </c>
      <c r="C67" s="2" t="s">
        <v>20</v>
      </c>
      <c r="D67" s="2">
        <v>3</v>
      </c>
      <c r="E67" s="2">
        <v>0</v>
      </c>
      <c r="F67" s="2">
        <v>8</v>
      </c>
      <c r="G67" s="2">
        <v>1</v>
      </c>
      <c r="H67" s="2">
        <v>0</v>
      </c>
      <c r="I67" s="2">
        <v>0</v>
      </c>
      <c r="J67" s="2">
        <v>1</v>
      </c>
      <c r="K67" s="2">
        <v>2</v>
      </c>
      <c r="L67" s="2">
        <v>1</v>
      </c>
      <c r="M67" s="2"/>
      <c r="N67" s="2"/>
      <c r="O67" s="2">
        <v>1</v>
      </c>
      <c r="P67" s="2">
        <f t="shared" si="1"/>
        <v>17</v>
      </c>
      <c r="Q67" s="2">
        <v>1</v>
      </c>
    </row>
    <row r="68" spans="1:17" x14ac:dyDescent="0.25">
      <c r="A68" t="s">
        <v>32</v>
      </c>
      <c r="B68" s="2" t="s">
        <v>19</v>
      </c>
      <c r="C68" s="2" t="s">
        <v>25</v>
      </c>
      <c r="D68" s="2">
        <v>1</v>
      </c>
      <c r="E68" s="2"/>
      <c r="F68" s="2"/>
      <c r="G68" s="2">
        <v>1</v>
      </c>
      <c r="H68" s="2">
        <v>1</v>
      </c>
      <c r="I68" s="2"/>
      <c r="J68" s="2"/>
      <c r="K68" s="2"/>
      <c r="L68" s="2">
        <v>2</v>
      </c>
      <c r="M68" s="2"/>
      <c r="N68" s="2"/>
      <c r="O68" s="2"/>
      <c r="P68" s="2">
        <f t="shared" si="1"/>
        <v>5</v>
      </c>
      <c r="Q68" s="2"/>
    </row>
    <row r="69" spans="1:17" x14ac:dyDescent="0.25">
      <c r="A69" t="s">
        <v>71</v>
      </c>
      <c r="B69" s="2" t="s">
        <v>73</v>
      </c>
      <c r="C69" s="2" t="s">
        <v>20</v>
      </c>
      <c r="D69" s="2"/>
      <c r="E69" s="2"/>
      <c r="F69" s="2"/>
      <c r="G69" s="2"/>
      <c r="H69" s="2"/>
      <c r="I69" s="2"/>
      <c r="J69" s="2"/>
      <c r="K69" s="2"/>
      <c r="L69" s="2"/>
      <c r="M69" s="2"/>
      <c r="N69" s="2"/>
      <c r="O69" s="2">
        <v>122</v>
      </c>
      <c r="P69" s="2">
        <v>122</v>
      </c>
      <c r="Q69" s="2"/>
    </row>
    <row r="70" spans="1:17" x14ac:dyDescent="0.25">
      <c r="A70" t="s">
        <v>71</v>
      </c>
      <c r="B70" s="2" t="s">
        <v>72</v>
      </c>
      <c r="C70" s="2" t="s">
        <v>20</v>
      </c>
      <c r="D70" s="2"/>
      <c r="E70" s="2"/>
      <c r="F70" s="2"/>
      <c r="G70" s="2"/>
      <c r="H70" s="2"/>
      <c r="I70" s="2"/>
      <c r="J70" s="2"/>
      <c r="K70" s="2"/>
      <c r="L70" s="2"/>
      <c r="M70" s="2"/>
      <c r="N70" s="2"/>
      <c r="O70" s="2">
        <v>37</v>
      </c>
      <c r="P70" s="2">
        <v>37</v>
      </c>
      <c r="Q70" s="2"/>
    </row>
    <row r="71" spans="1:17" x14ac:dyDescent="0.25">
      <c r="A71" t="s">
        <v>244</v>
      </c>
      <c r="B71" s="2" t="s">
        <v>19</v>
      </c>
      <c r="C71" s="2" t="s">
        <v>42</v>
      </c>
      <c r="D71" s="2">
        <v>1</v>
      </c>
      <c r="E71" s="2"/>
      <c r="F71" s="2">
        <v>2</v>
      </c>
      <c r="G71" s="2">
        <v>3</v>
      </c>
      <c r="H71" s="2">
        <v>1</v>
      </c>
      <c r="I71" s="2"/>
      <c r="J71" s="2"/>
      <c r="K71" s="2"/>
      <c r="L71" s="2"/>
      <c r="M71" s="2"/>
      <c r="N71" s="2"/>
      <c r="O71" s="2"/>
      <c r="P71" s="2">
        <f t="shared" ref="P71:P135" si="2">SUM(D71:O71)</f>
        <v>7</v>
      </c>
      <c r="Q71" s="2"/>
    </row>
    <row r="72" spans="1:17" x14ac:dyDescent="0.25">
      <c r="A72" t="s">
        <v>146</v>
      </c>
      <c r="B72" s="2" t="s">
        <v>19</v>
      </c>
      <c r="C72" s="2" t="s">
        <v>42</v>
      </c>
      <c r="D72" s="2">
        <v>7</v>
      </c>
      <c r="E72" s="2">
        <v>2</v>
      </c>
      <c r="F72" s="2">
        <v>2</v>
      </c>
      <c r="G72" s="2">
        <v>28</v>
      </c>
      <c r="H72" s="2">
        <v>132</v>
      </c>
      <c r="I72" s="2">
        <v>6</v>
      </c>
      <c r="J72" s="2">
        <v>10</v>
      </c>
      <c r="K72" s="2">
        <v>37</v>
      </c>
      <c r="L72" s="2">
        <v>5</v>
      </c>
      <c r="M72" s="2"/>
      <c r="N72" s="2">
        <v>5</v>
      </c>
      <c r="O72" s="2"/>
      <c r="P72" s="2">
        <f t="shared" si="2"/>
        <v>234</v>
      </c>
      <c r="Q72" s="2">
        <v>25</v>
      </c>
    </row>
    <row r="73" spans="1:17" x14ac:dyDescent="0.25">
      <c r="A73" t="s">
        <v>134</v>
      </c>
      <c r="B73" s="2" t="s">
        <v>19</v>
      </c>
      <c r="C73" s="2" t="s">
        <v>20</v>
      </c>
      <c r="D73" s="2">
        <v>3</v>
      </c>
      <c r="E73" s="2">
        <v>0</v>
      </c>
      <c r="F73" s="2">
        <v>11</v>
      </c>
      <c r="G73" s="2">
        <v>3</v>
      </c>
      <c r="H73" s="2">
        <v>5</v>
      </c>
      <c r="I73" s="2">
        <v>0</v>
      </c>
      <c r="J73" s="2">
        <v>0</v>
      </c>
      <c r="K73" s="2">
        <v>0</v>
      </c>
      <c r="L73" s="2">
        <v>1</v>
      </c>
      <c r="M73" s="2">
        <v>0</v>
      </c>
      <c r="N73" s="2">
        <v>0</v>
      </c>
      <c r="O73" s="2">
        <v>1</v>
      </c>
      <c r="P73" s="2">
        <f t="shared" si="2"/>
        <v>24</v>
      </c>
      <c r="Q73" s="2">
        <v>0</v>
      </c>
    </row>
    <row r="74" spans="1:17" x14ac:dyDescent="0.25">
      <c r="A74" t="s">
        <v>115</v>
      </c>
      <c r="B74" s="2" t="s">
        <v>19</v>
      </c>
      <c r="C74" s="2" t="s">
        <v>20</v>
      </c>
      <c r="D74" s="2">
        <v>0</v>
      </c>
      <c r="E74" s="2">
        <v>1</v>
      </c>
      <c r="F74" s="2">
        <v>1</v>
      </c>
      <c r="G74" s="2">
        <v>6</v>
      </c>
      <c r="H74" s="2">
        <v>10</v>
      </c>
      <c r="I74" s="2">
        <v>1</v>
      </c>
      <c r="J74" s="2">
        <v>2</v>
      </c>
      <c r="K74" s="2">
        <v>5</v>
      </c>
      <c r="L74" s="2">
        <v>0</v>
      </c>
      <c r="M74" s="2">
        <v>0</v>
      </c>
      <c r="N74" s="2">
        <v>0</v>
      </c>
      <c r="O74" s="2">
        <v>3</v>
      </c>
      <c r="P74" s="2">
        <f t="shared" si="2"/>
        <v>29</v>
      </c>
      <c r="Q74" s="2">
        <v>5</v>
      </c>
    </row>
    <row r="75" spans="1:17" x14ac:dyDescent="0.25">
      <c r="A75" t="s">
        <v>99</v>
      </c>
      <c r="B75" s="2" t="s">
        <v>19</v>
      </c>
      <c r="C75" s="2" t="s">
        <v>20</v>
      </c>
      <c r="D75" s="2"/>
      <c r="E75" s="2">
        <v>2</v>
      </c>
      <c r="F75" s="2">
        <v>2</v>
      </c>
      <c r="G75" s="2">
        <v>25</v>
      </c>
      <c r="H75" s="2">
        <v>2</v>
      </c>
      <c r="I75" s="2"/>
      <c r="J75" s="2"/>
      <c r="K75" s="2"/>
      <c r="L75" s="2">
        <v>1</v>
      </c>
      <c r="M75" s="2"/>
      <c r="N75" s="2"/>
      <c r="O75" s="2">
        <v>1</v>
      </c>
      <c r="P75" s="2">
        <f t="shared" si="2"/>
        <v>33</v>
      </c>
      <c r="Q75" s="2"/>
    </row>
    <row r="76" spans="1:17" x14ac:dyDescent="0.25">
      <c r="A76" t="s">
        <v>39</v>
      </c>
      <c r="B76" s="2" t="s">
        <v>19</v>
      </c>
      <c r="C76" s="2" t="s">
        <v>20</v>
      </c>
      <c r="D76" s="2">
        <v>1</v>
      </c>
      <c r="E76" s="2">
        <v>0</v>
      </c>
      <c r="F76" s="2">
        <v>2</v>
      </c>
      <c r="G76" s="2">
        <v>12</v>
      </c>
      <c r="H76" s="2">
        <v>6</v>
      </c>
      <c r="I76" s="2">
        <v>0</v>
      </c>
      <c r="J76" s="2">
        <v>0</v>
      </c>
      <c r="K76" s="2">
        <v>2</v>
      </c>
      <c r="L76" s="2">
        <v>0</v>
      </c>
      <c r="M76" s="2">
        <v>0</v>
      </c>
      <c r="N76" s="2">
        <v>0</v>
      </c>
      <c r="O76" s="2">
        <v>0</v>
      </c>
      <c r="P76" s="2">
        <f t="shared" si="2"/>
        <v>23</v>
      </c>
      <c r="Q76" s="2">
        <v>0</v>
      </c>
    </row>
    <row r="77" spans="1:17" x14ac:dyDescent="0.25">
      <c r="A77" t="s">
        <v>206</v>
      </c>
      <c r="B77" s="2" t="s">
        <v>19</v>
      </c>
      <c r="C77" s="2" t="s">
        <v>20</v>
      </c>
      <c r="D77" s="2">
        <v>1</v>
      </c>
      <c r="E77" s="2">
        <v>0</v>
      </c>
      <c r="F77" s="2">
        <v>3</v>
      </c>
      <c r="G77" s="2">
        <v>6</v>
      </c>
      <c r="H77" s="2">
        <v>5</v>
      </c>
      <c r="I77" s="2">
        <v>0</v>
      </c>
      <c r="J77" s="2">
        <v>0</v>
      </c>
      <c r="K77" s="2">
        <v>7</v>
      </c>
      <c r="L77" s="2">
        <v>0</v>
      </c>
      <c r="M77" s="2">
        <v>0</v>
      </c>
      <c r="N77" s="2">
        <v>1</v>
      </c>
      <c r="O77" s="2">
        <v>0</v>
      </c>
      <c r="P77" s="2">
        <f t="shared" si="2"/>
        <v>23</v>
      </c>
      <c r="Q77" s="2">
        <v>12</v>
      </c>
    </row>
    <row r="78" spans="1:17" x14ac:dyDescent="0.25">
      <c r="A78" t="s">
        <v>121</v>
      </c>
      <c r="B78" s="2" t="s">
        <v>19</v>
      </c>
      <c r="C78" s="2" t="s">
        <v>20</v>
      </c>
      <c r="D78" s="2">
        <v>1</v>
      </c>
      <c r="E78" s="2">
        <v>0</v>
      </c>
      <c r="F78" s="2">
        <v>4</v>
      </c>
      <c r="G78" s="2">
        <v>11</v>
      </c>
      <c r="H78" s="2">
        <v>9</v>
      </c>
      <c r="I78" s="2">
        <v>0</v>
      </c>
      <c r="J78" s="2">
        <v>0</v>
      </c>
      <c r="K78" s="2">
        <v>2</v>
      </c>
      <c r="L78" s="2">
        <v>0</v>
      </c>
      <c r="M78" s="2">
        <v>1</v>
      </c>
      <c r="N78" s="2">
        <v>1</v>
      </c>
      <c r="O78" s="2">
        <v>0</v>
      </c>
      <c r="P78" s="2">
        <f t="shared" si="2"/>
        <v>29</v>
      </c>
      <c r="Q78" s="2"/>
    </row>
    <row r="79" spans="1:17" x14ac:dyDescent="0.25">
      <c r="A79" t="s">
        <v>203</v>
      </c>
      <c r="B79" s="2" t="s">
        <v>19</v>
      </c>
      <c r="C79" s="2" t="s">
        <v>20</v>
      </c>
      <c r="D79" s="2">
        <v>5</v>
      </c>
      <c r="E79" s="2"/>
      <c r="F79" s="2">
        <v>10</v>
      </c>
      <c r="G79" s="2">
        <v>22</v>
      </c>
      <c r="H79" s="2">
        <v>8</v>
      </c>
      <c r="I79" s="2"/>
      <c r="J79" s="2"/>
      <c r="K79" s="2">
        <v>2</v>
      </c>
      <c r="L79" s="2"/>
      <c r="M79" s="2">
        <v>1</v>
      </c>
      <c r="N79" s="2"/>
      <c r="O79" s="2">
        <v>2</v>
      </c>
      <c r="P79" s="2">
        <f t="shared" si="2"/>
        <v>50</v>
      </c>
      <c r="Q79" s="2">
        <v>9</v>
      </c>
    </row>
    <row r="80" spans="1:17" x14ac:dyDescent="0.25">
      <c r="A80" t="s">
        <v>191</v>
      </c>
      <c r="B80" s="2" t="s">
        <v>30</v>
      </c>
      <c r="C80" s="2" t="s">
        <v>20</v>
      </c>
      <c r="D80" s="2">
        <v>5</v>
      </c>
      <c r="E80" s="2"/>
      <c r="F80" s="2">
        <v>3</v>
      </c>
      <c r="G80" s="2">
        <v>4</v>
      </c>
      <c r="H80" s="2">
        <v>9</v>
      </c>
      <c r="I80" s="2">
        <v>1</v>
      </c>
      <c r="J80" s="2"/>
      <c r="K80" s="2"/>
      <c r="L80" s="2">
        <v>2</v>
      </c>
      <c r="M80" s="2"/>
      <c r="N80" s="2"/>
      <c r="O80" s="2"/>
      <c r="P80" s="2">
        <f t="shared" si="2"/>
        <v>24</v>
      </c>
      <c r="Q80" s="2"/>
    </row>
    <row r="81" spans="1:17" x14ac:dyDescent="0.25">
      <c r="A81" t="s">
        <v>155</v>
      </c>
      <c r="B81" s="2" t="s">
        <v>19</v>
      </c>
      <c r="C81" s="2" t="s">
        <v>20</v>
      </c>
      <c r="D81" s="2">
        <v>0</v>
      </c>
      <c r="E81" s="2">
        <v>0</v>
      </c>
      <c r="F81" s="2">
        <v>3</v>
      </c>
      <c r="G81" s="2">
        <v>6</v>
      </c>
      <c r="H81" s="2">
        <v>9</v>
      </c>
      <c r="I81" s="2">
        <v>3</v>
      </c>
      <c r="J81" s="2">
        <v>2</v>
      </c>
      <c r="K81" s="2">
        <v>1</v>
      </c>
      <c r="L81" s="2">
        <v>0</v>
      </c>
      <c r="M81" s="2">
        <v>0</v>
      </c>
      <c r="N81" s="2">
        <v>0</v>
      </c>
      <c r="O81" s="2">
        <v>0</v>
      </c>
      <c r="P81" s="2">
        <f t="shared" si="2"/>
        <v>24</v>
      </c>
      <c r="Q81" s="2">
        <v>4</v>
      </c>
    </row>
    <row r="82" spans="1:17" x14ac:dyDescent="0.25">
      <c r="A82" t="s">
        <v>155</v>
      </c>
      <c r="B82" s="2" t="s">
        <v>156</v>
      </c>
      <c r="C82" s="2" t="s">
        <v>20</v>
      </c>
      <c r="D82" s="2">
        <v>0</v>
      </c>
      <c r="E82" s="2">
        <v>0</v>
      </c>
      <c r="F82" s="2">
        <v>0</v>
      </c>
      <c r="G82" s="2">
        <v>0</v>
      </c>
      <c r="H82" s="2">
        <v>5</v>
      </c>
      <c r="I82" s="2">
        <v>0</v>
      </c>
      <c r="J82" s="2">
        <v>1</v>
      </c>
      <c r="K82" s="2">
        <v>2</v>
      </c>
      <c r="L82" s="2">
        <v>0</v>
      </c>
      <c r="M82" s="2">
        <v>0</v>
      </c>
      <c r="N82" s="2">
        <v>0</v>
      </c>
      <c r="O82" s="2">
        <v>0</v>
      </c>
      <c r="P82" s="2">
        <f t="shared" si="2"/>
        <v>8</v>
      </c>
      <c r="Q82" s="2">
        <v>1</v>
      </c>
    </row>
    <row r="83" spans="1:17" x14ac:dyDescent="0.25">
      <c r="A83" t="s">
        <v>155</v>
      </c>
      <c r="B83" s="2" t="s">
        <v>157</v>
      </c>
      <c r="C83" s="2" t="s">
        <v>20</v>
      </c>
      <c r="D83" s="2">
        <v>1</v>
      </c>
      <c r="E83" s="2">
        <v>0</v>
      </c>
      <c r="F83" s="2">
        <v>5</v>
      </c>
      <c r="G83" s="2">
        <v>5</v>
      </c>
      <c r="H83" s="2">
        <v>2</v>
      </c>
      <c r="I83" s="2">
        <v>0</v>
      </c>
      <c r="J83" s="2">
        <v>2</v>
      </c>
      <c r="K83" s="2">
        <v>1</v>
      </c>
      <c r="L83" s="2">
        <v>0</v>
      </c>
      <c r="M83" s="2">
        <v>0</v>
      </c>
      <c r="N83" s="2">
        <v>1</v>
      </c>
      <c r="O83" s="2">
        <v>0</v>
      </c>
      <c r="P83" s="2">
        <f t="shared" si="2"/>
        <v>17</v>
      </c>
      <c r="Q83" s="2">
        <v>0</v>
      </c>
    </row>
    <row r="84" spans="1:17" x14ac:dyDescent="0.25">
      <c r="A84" t="s">
        <v>137</v>
      </c>
      <c r="B84" s="2" t="s">
        <v>19</v>
      </c>
      <c r="C84" s="2" t="s">
        <v>42</v>
      </c>
      <c r="D84" s="2">
        <v>8</v>
      </c>
      <c r="E84" s="2">
        <v>0</v>
      </c>
      <c r="F84" s="2">
        <v>8</v>
      </c>
      <c r="G84" s="2">
        <v>4</v>
      </c>
      <c r="H84" s="2">
        <v>5</v>
      </c>
      <c r="I84" s="2">
        <v>0</v>
      </c>
      <c r="J84" s="2">
        <v>2</v>
      </c>
      <c r="K84" s="2">
        <v>7</v>
      </c>
      <c r="L84" s="2">
        <v>0</v>
      </c>
      <c r="M84" s="2">
        <v>0</v>
      </c>
      <c r="N84" s="2">
        <v>0</v>
      </c>
      <c r="O84" s="2">
        <v>0</v>
      </c>
      <c r="P84" s="2">
        <f t="shared" si="2"/>
        <v>34</v>
      </c>
      <c r="Q84" s="2">
        <v>5</v>
      </c>
    </row>
    <row r="85" spans="1:17" x14ac:dyDescent="0.25">
      <c r="A85" t="s">
        <v>250</v>
      </c>
      <c r="B85" s="2" t="s">
        <v>30</v>
      </c>
      <c r="C85" s="2" t="s">
        <v>25</v>
      </c>
      <c r="D85" s="2">
        <v>0</v>
      </c>
      <c r="E85" s="2">
        <v>0</v>
      </c>
      <c r="F85" s="2">
        <v>2</v>
      </c>
      <c r="G85" s="2">
        <v>1</v>
      </c>
      <c r="H85" s="2">
        <v>6</v>
      </c>
      <c r="I85" s="2">
        <v>1</v>
      </c>
      <c r="J85" s="2">
        <v>2</v>
      </c>
      <c r="K85" s="2">
        <v>2</v>
      </c>
      <c r="L85" s="2">
        <v>1</v>
      </c>
      <c r="M85" s="2">
        <v>0</v>
      </c>
      <c r="N85" s="2">
        <v>0</v>
      </c>
      <c r="O85" s="2">
        <v>0</v>
      </c>
      <c r="P85" s="2">
        <f t="shared" si="2"/>
        <v>15</v>
      </c>
      <c r="Q85" s="2">
        <v>4</v>
      </c>
    </row>
    <row r="86" spans="1:17" x14ac:dyDescent="0.25">
      <c r="A86" t="s">
        <v>136</v>
      </c>
      <c r="B86" s="2" t="s">
        <v>19</v>
      </c>
      <c r="C86" s="2" t="s">
        <v>20</v>
      </c>
      <c r="D86" s="2">
        <v>3</v>
      </c>
      <c r="E86" s="2">
        <v>8</v>
      </c>
      <c r="F86" s="2">
        <v>44</v>
      </c>
      <c r="G86" s="2">
        <v>22</v>
      </c>
      <c r="H86" s="2">
        <v>27</v>
      </c>
      <c r="I86" s="2">
        <v>3</v>
      </c>
      <c r="J86" s="2">
        <v>11</v>
      </c>
      <c r="K86" s="2">
        <v>26</v>
      </c>
      <c r="L86" s="2">
        <v>6</v>
      </c>
      <c r="M86" s="2">
        <v>0</v>
      </c>
      <c r="N86" s="2">
        <v>15</v>
      </c>
      <c r="O86" s="2">
        <v>0</v>
      </c>
      <c r="P86" s="2">
        <f t="shared" si="2"/>
        <v>165</v>
      </c>
      <c r="Q86" s="2">
        <v>65</v>
      </c>
    </row>
    <row r="87" spans="1:17" x14ac:dyDescent="0.25">
      <c r="A87" t="s">
        <v>74</v>
      </c>
      <c r="B87" s="2" t="s">
        <v>19</v>
      </c>
      <c r="C87" s="2" t="s">
        <v>42</v>
      </c>
      <c r="D87" s="2">
        <v>3</v>
      </c>
      <c r="E87" s="2">
        <v>0</v>
      </c>
      <c r="F87" s="2">
        <v>5</v>
      </c>
      <c r="G87" s="2">
        <v>49</v>
      </c>
      <c r="H87" s="2">
        <v>13</v>
      </c>
      <c r="I87" s="2">
        <v>0</v>
      </c>
      <c r="J87" s="2">
        <v>3</v>
      </c>
      <c r="K87" s="2">
        <v>5</v>
      </c>
      <c r="L87" s="2">
        <v>10</v>
      </c>
      <c r="M87" s="2">
        <v>2</v>
      </c>
      <c r="N87" s="2">
        <v>2</v>
      </c>
      <c r="O87" s="2">
        <v>0</v>
      </c>
      <c r="P87" s="2">
        <f t="shared" si="2"/>
        <v>92</v>
      </c>
      <c r="Q87" s="2">
        <v>8</v>
      </c>
    </row>
    <row r="88" spans="1:17" x14ac:dyDescent="0.25">
      <c r="A88" t="s">
        <v>75</v>
      </c>
      <c r="B88" s="2" t="s">
        <v>19</v>
      </c>
      <c r="C88" s="2" t="s">
        <v>20</v>
      </c>
      <c r="D88" s="2">
        <v>2</v>
      </c>
      <c r="E88" s="2">
        <v>0</v>
      </c>
      <c r="F88" s="2">
        <v>3</v>
      </c>
      <c r="G88" s="2">
        <v>5</v>
      </c>
      <c r="H88" s="2">
        <v>5</v>
      </c>
      <c r="I88" s="2">
        <v>0</v>
      </c>
      <c r="J88" s="2">
        <v>1</v>
      </c>
      <c r="K88" s="2">
        <v>1</v>
      </c>
      <c r="L88" s="2">
        <v>0</v>
      </c>
      <c r="M88" s="2">
        <v>0</v>
      </c>
      <c r="N88" s="2">
        <v>2</v>
      </c>
      <c r="O88" s="2">
        <v>0</v>
      </c>
      <c r="P88" s="2">
        <f t="shared" si="2"/>
        <v>19</v>
      </c>
      <c r="Q88" s="2">
        <v>38</v>
      </c>
    </row>
    <row r="89" spans="1:17" x14ac:dyDescent="0.25">
      <c r="A89" t="s">
        <v>76</v>
      </c>
      <c r="B89" s="2" t="s">
        <v>19</v>
      </c>
      <c r="C89" s="2" t="s">
        <v>42</v>
      </c>
      <c r="D89" s="2"/>
      <c r="E89" s="2"/>
      <c r="F89" s="2">
        <v>1</v>
      </c>
      <c r="G89" s="2">
        <v>13</v>
      </c>
      <c r="H89" s="2">
        <v>4</v>
      </c>
      <c r="I89" s="2"/>
      <c r="J89" s="2"/>
      <c r="K89" s="2">
        <v>2</v>
      </c>
      <c r="L89" s="2"/>
      <c r="M89" s="2"/>
      <c r="N89" s="2">
        <v>1</v>
      </c>
      <c r="O89" s="2"/>
      <c r="P89" s="2">
        <f t="shared" si="2"/>
        <v>21</v>
      </c>
      <c r="Q89" s="2"/>
    </row>
    <row r="90" spans="1:17" x14ac:dyDescent="0.25">
      <c r="A90" t="s">
        <v>94</v>
      </c>
      <c r="B90" s="2" t="s">
        <v>19</v>
      </c>
      <c r="C90" s="2" t="s">
        <v>42</v>
      </c>
      <c r="D90" s="2">
        <v>1</v>
      </c>
      <c r="E90" s="2"/>
      <c r="F90" s="2">
        <v>1</v>
      </c>
      <c r="G90" s="2">
        <v>3</v>
      </c>
      <c r="H90" s="2">
        <v>2</v>
      </c>
      <c r="I90" s="2"/>
      <c r="J90" s="2"/>
      <c r="K90" s="2">
        <v>1</v>
      </c>
      <c r="L90" s="2">
        <v>1</v>
      </c>
      <c r="M90" s="2"/>
      <c r="N90" s="2"/>
      <c r="O90" s="2"/>
      <c r="P90" s="2">
        <f t="shared" si="2"/>
        <v>9</v>
      </c>
      <c r="Q90" s="2"/>
    </row>
    <row r="91" spans="1:17" x14ac:dyDescent="0.25">
      <c r="A91" t="s">
        <v>185</v>
      </c>
      <c r="B91" s="2" t="s">
        <v>19</v>
      </c>
      <c r="C91" s="2" t="s">
        <v>25</v>
      </c>
      <c r="D91" s="2">
        <v>3</v>
      </c>
      <c r="E91" s="2">
        <v>0</v>
      </c>
      <c r="F91" s="2">
        <v>2</v>
      </c>
      <c r="G91" s="2">
        <v>0</v>
      </c>
      <c r="H91" s="2">
        <v>9</v>
      </c>
      <c r="I91" s="2">
        <v>1</v>
      </c>
      <c r="J91" s="2">
        <v>0</v>
      </c>
      <c r="K91" s="2">
        <v>3</v>
      </c>
      <c r="L91" s="2">
        <v>0</v>
      </c>
      <c r="M91" s="2">
        <v>0</v>
      </c>
      <c r="N91" s="2">
        <v>2</v>
      </c>
      <c r="O91" s="2">
        <v>0</v>
      </c>
      <c r="P91" s="2">
        <f t="shared" si="2"/>
        <v>20</v>
      </c>
      <c r="Q91" s="2">
        <v>22</v>
      </c>
    </row>
    <row r="92" spans="1:17" x14ac:dyDescent="0.25">
      <c r="A92" t="s">
        <v>138</v>
      </c>
      <c r="B92" s="2" t="s">
        <v>19</v>
      </c>
      <c r="C92" s="2" t="s">
        <v>42</v>
      </c>
      <c r="D92" s="2">
        <v>1</v>
      </c>
      <c r="E92" s="2">
        <v>4</v>
      </c>
      <c r="F92" s="2">
        <v>0</v>
      </c>
      <c r="G92" s="2">
        <v>10</v>
      </c>
      <c r="H92" s="2">
        <v>16</v>
      </c>
      <c r="I92" s="2">
        <v>0</v>
      </c>
      <c r="J92" s="2">
        <v>1</v>
      </c>
      <c r="K92" s="2">
        <v>3</v>
      </c>
      <c r="L92" s="2">
        <v>3</v>
      </c>
      <c r="M92" s="2">
        <v>0</v>
      </c>
      <c r="N92" s="2">
        <v>0</v>
      </c>
      <c r="O92" s="2">
        <v>0</v>
      </c>
      <c r="P92" s="2">
        <f t="shared" si="2"/>
        <v>38</v>
      </c>
      <c r="Q92" s="2">
        <v>1</v>
      </c>
    </row>
    <row r="93" spans="1:17" x14ac:dyDescent="0.25">
      <c r="A93" t="s">
        <v>239</v>
      </c>
      <c r="B93" s="2" t="s">
        <v>19</v>
      </c>
      <c r="C93" s="2" t="s">
        <v>20</v>
      </c>
      <c r="D93" s="2">
        <v>6</v>
      </c>
      <c r="E93" s="2">
        <v>0</v>
      </c>
      <c r="F93" s="2">
        <v>7</v>
      </c>
      <c r="G93" s="2">
        <v>6</v>
      </c>
      <c r="H93" s="2">
        <v>6</v>
      </c>
      <c r="I93" s="2">
        <v>1</v>
      </c>
      <c r="J93" s="2">
        <v>0</v>
      </c>
      <c r="K93" s="2">
        <v>3</v>
      </c>
      <c r="L93" s="2">
        <v>1</v>
      </c>
      <c r="M93" s="2">
        <v>0</v>
      </c>
      <c r="N93" s="2">
        <v>4</v>
      </c>
      <c r="O93" s="2">
        <v>0</v>
      </c>
      <c r="P93" s="2">
        <f t="shared" si="2"/>
        <v>34</v>
      </c>
      <c r="Q93" s="2">
        <v>8</v>
      </c>
    </row>
    <row r="94" spans="1:17" x14ac:dyDescent="0.25">
      <c r="A94" t="s">
        <v>100</v>
      </c>
      <c r="B94" s="2" t="s">
        <v>19</v>
      </c>
      <c r="C94" s="2" t="s">
        <v>20</v>
      </c>
      <c r="D94" s="2"/>
      <c r="E94" s="2"/>
      <c r="F94" s="2">
        <v>3</v>
      </c>
      <c r="G94" s="2">
        <v>3</v>
      </c>
      <c r="H94" s="2"/>
      <c r="I94" s="2">
        <v>1</v>
      </c>
      <c r="J94" s="2"/>
      <c r="K94" s="2">
        <v>2</v>
      </c>
      <c r="L94" s="2">
        <v>1</v>
      </c>
      <c r="M94" s="2"/>
      <c r="N94" s="2"/>
      <c r="O94" s="2"/>
      <c r="P94" s="2">
        <f t="shared" si="2"/>
        <v>10</v>
      </c>
      <c r="Q94" s="2">
        <v>4</v>
      </c>
    </row>
    <row r="95" spans="1:17" x14ac:dyDescent="0.25">
      <c r="A95" t="s">
        <v>275</v>
      </c>
      <c r="B95" s="2" t="s">
        <v>19</v>
      </c>
      <c r="C95" s="2"/>
      <c r="D95" s="2">
        <v>7</v>
      </c>
      <c r="E95" s="2">
        <v>12</v>
      </c>
      <c r="F95" s="2">
        <v>14</v>
      </c>
      <c r="G95" s="2">
        <v>12</v>
      </c>
      <c r="H95" s="2">
        <v>11</v>
      </c>
      <c r="I95" s="2">
        <v>4</v>
      </c>
      <c r="J95" s="2">
        <v>8</v>
      </c>
      <c r="K95" s="2">
        <v>4</v>
      </c>
      <c r="L95" s="2">
        <v>9</v>
      </c>
      <c r="M95" s="2">
        <v>1</v>
      </c>
      <c r="N95" s="2">
        <v>0</v>
      </c>
      <c r="O95" s="2">
        <v>6</v>
      </c>
      <c r="P95" s="2">
        <f t="shared" si="2"/>
        <v>88</v>
      </c>
      <c r="Q95" s="2">
        <v>9</v>
      </c>
    </row>
    <row r="96" spans="1:17" x14ac:dyDescent="0.25">
      <c r="A96" t="s">
        <v>194</v>
      </c>
      <c r="B96" s="2" t="s">
        <v>19</v>
      </c>
      <c r="C96" s="2" t="s">
        <v>20</v>
      </c>
      <c r="D96" s="2">
        <v>2</v>
      </c>
      <c r="E96" s="2">
        <v>0</v>
      </c>
      <c r="F96" s="2">
        <v>18</v>
      </c>
      <c r="G96" s="2">
        <v>7</v>
      </c>
      <c r="H96" s="2">
        <v>3</v>
      </c>
      <c r="I96" s="2">
        <v>0</v>
      </c>
      <c r="J96" s="2">
        <v>1</v>
      </c>
      <c r="K96" s="2">
        <v>3</v>
      </c>
      <c r="L96" s="2">
        <v>2</v>
      </c>
      <c r="M96" s="2">
        <v>0</v>
      </c>
      <c r="N96" s="2">
        <v>0</v>
      </c>
      <c r="O96" s="2">
        <v>0</v>
      </c>
      <c r="P96" s="2">
        <f t="shared" si="2"/>
        <v>36</v>
      </c>
      <c r="Q96" s="2">
        <v>2</v>
      </c>
    </row>
    <row r="97" spans="1:17" x14ac:dyDescent="0.25">
      <c r="A97" t="s">
        <v>41</v>
      </c>
      <c r="B97" s="2" t="s">
        <v>19</v>
      </c>
      <c r="C97" s="2" t="s">
        <v>42</v>
      </c>
      <c r="D97" s="2">
        <v>1</v>
      </c>
      <c r="E97" s="2">
        <v>0</v>
      </c>
      <c r="F97" s="2">
        <v>10</v>
      </c>
      <c r="G97" s="2">
        <v>4</v>
      </c>
      <c r="H97" s="2">
        <v>20</v>
      </c>
      <c r="I97" s="2">
        <v>0</v>
      </c>
      <c r="J97" s="2">
        <v>2</v>
      </c>
      <c r="K97" s="2">
        <v>15</v>
      </c>
      <c r="L97" s="2">
        <v>2</v>
      </c>
      <c r="M97" s="2">
        <v>0</v>
      </c>
      <c r="N97" s="2">
        <v>0</v>
      </c>
      <c r="O97" s="2">
        <v>1</v>
      </c>
      <c r="P97" s="2">
        <f t="shared" si="2"/>
        <v>55</v>
      </c>
      <c r="Q97" s="2">
        <v>3</v>
      </c>
    </row>
    <row r="98" spans="1:17" x14ac:dyDescent="0.25">
      <c r="A98" t="s">
        <v>116</v>
      </c>
      <c r="B98" s="2" t="s">
        <v>19</v>
      </c>
      <c r="C98" s="2" t="s">
        <v>20</v>
      </c>
      <c r="D98" s="2">
        <v>1</v>
      </c>
      <c r="E98" s="2"/>
      <c r="F98" s="2">
        <v>8</v>
      </c>
      <c r="G98" s="2">
        <v>5</v>
      </c>
      <c r="H98" s="2">
        <v>19</v>
      </c>
      <c r="I98" s="2"/>
      <c r="J98" s="2">
        <v>1</v>
      </c>
      <c r="K98" s="2">
        <v>7</v>
      </c>
      <c r="L98" s="2"/>
      <c r="M98" s="2"/>
      <c r="N98" s="2"/>
      <c r="O98" s="2"/>
      <c r="P98" s="2">
        <f t="shared" si="2"/>
        <v>41</v>
      </c>
      <c r="Q98" s="2">
        <v>6</v>
      </c>
    </row>
    <row r="99" spans="1:17" x14ac:dyDescent="0.25">
      <c r="A99" t="s">
        <v>147</v>
      </c>
      <c r="B99" s="2" t="s">
        <v>19</v>
      </c>
      <c r="C99" s="2" t="s">
        <v>42</v>
      </c>
      <c r="D99" s="2">
        <v>12</v>
      </c>
      <c r="E99" s="2">
        <v>4</v>
      </c>
      <c r="F99" s="2">
        <v>11</v>
      </c>
      <c r="G99" s="2">
        <v>4</v>
      </c>
      <c r="H99" s="2">
        <v>20</v>
      </c>
      <c r="I99" s="2">
        <v>9</v>
      </c>
      <c r="J99" s="2">
        <v>4</v>
      </c>
      <c r="K99" s="2">
        <v>17</v>
      </c>
      <c r="L99" s="2">
        <v>7</v>
      </c>
      <c r="M99" s="2">
        <v>3</v>
      </c>
      <c r="N99" s="2">
        <v>2</v>
      </c>
      <c r="O99" s="2">
        <v>0</v>
      </c>
      <c r="P99" s="2">
        <f t="shared" si="2"/>
        <v>93</v>
      </c>
      <c r="Q99" s="2">
        <v>14</v>
      </c>
    </row>
    <row r="100" spans="1:17" x14ac:dyDescent="0.25">
      <c r="A100" t="s">
        <v>245</v>
      </c>
      <c r="B100" s="2" t="s">
        <v>19</v>
      </c>
      <c r="C100" s="2" t="s">
        <v>42</v>
      </c>
      <c r="D100" s="2">
        <v>0</v>
      </c>
      <c r="E100" s="2">
        <v>1</v>
      </c>
      <c r="F100" s="2">
        <v>2</v>
      </c>
      <c r="G100" s="2">
        <v>1</v>
      </c>
      <c r="H100" s="2">
        <v>2</v>
      </c>
      <c r="I100" s="2">
        <v>0</v>
      </c>
      <c r="J100" s="2">
        <v>2</v>
      </c>
      <c r="K100" s="2"/>
      <c r="L100" s="2"/>
      <c r="M100" s="2">
        <v>1</v>
      </c>
      <c r="N100" s="2"/>
      <c r="O100" s="2"/>
      <c r="P100" s="2">
        <f t="shared" si="2"/>
        <v>9</v>
      </c>
      <c r="Q100" s="2"/>
    </row>
    <row r="101" spans="1:17" x14ac:dyDescent="0.25">
      <c r="A101" t="s">
        <v>195</v>
      </c>
      <c r="B101" s="2" t="s">
        <v>19</v>
      </c>
      <c r="C101" s="2" t="s">
        <v>20</v>
      </c>
      <c r="D101" s="2">
        <v>1</v>
      </c>
      <c r="E101" s="2">
        <v>0</v>
      </c>
      <c r="F101" s="2">
        <v>0</v>
      </c>
      <c r="G101" s="2">
        <v>4</v>
      </c>
      <c r="H101" s="2">
        <v>1</v>
      </c>
      <c r="I101" s="2">
        <v>0</v>
      </c>
      <c r="J101" s="2">
        <v>0</v>
      </c>
      <c r="K101" s="2">
        <v>1</v>
      </c>
      <c r="L101" s="2">
        <v>0</v>
      </c>
      <c r="M101" s="2">
        <v>0</v>
      </c>
      <c r="N101" s="2">
        <v>0</v>
      </c>
      <c r="O101" s="2">
        <v>0</v>
      </c>
      <c r="P101" s="2">
        <f t="shared" si="2"/>
        <v>7</v>
      </c>
      <c r="Q101" s="2">
        <v>0</v>
      </c>
    </row>
    <row r="102" spans="1:17" x14ac:dyDescent="0.25">
      <c r="A102" t="s">
        <v>174</v>
      </c>
      <c r="B102" s="2" t="s">
        <v>175</v>
      </c>
      <c r="C102" s="2" t="s">
        <v>20</v>
      </c>
      <c r="D102" s="2">
        <v>16</v>
      </c>
      <c r="E102" s="2">
        <v>1</v>
      </c>
      <c r="F102" s="2">
        <v>7</v>
      </c>
      <c r="G102" s="2">
        <v>12</v>
      </c>
      <c r="H102" s="2">
        <v>13</v>
      </c>
      <c r="I102" s="2">
        <v>2</v>
      </c>
      <c r="J102" s="2">
        <v>6</v>
      </c>
      <c r="K102" s="2">
        <v>5</v>
      </c>
      <c r="L102" s="2">
        <v>6</v>
      </c>
      <c r="M102" s="2">
        <v>0</v>
      </c>
      <c r="N102" s="2">
        <v>0</v>
      </c>
      <c r="O102" s="2">
        <v>1</v>
      </c>
      <c r="P102" s="2">
        <f t="shared" si="2"/>
        <v>69</v>
      </c>
      <c r="Q102" s="2">
        <v>3</v>
      </c>
    </row>
    <row r="103" spans="1:17" x14ac:dyDescent="0.25">
      <c r="A103" t="s">
        <v>179</v>
      </c>
      <c r="B103" s="2" t="s">
        <v>19</v>
      </c>
      <c r="C103" s="2" t="s">
        <v>20</v>
      </c>
      <c r="D103" s="2">
        <v>2</v>
      </c>
      <c r="E103" s="2">
        <v>0</v>
      </c>
      <c r="F103" s="2">
        <v>8</v>
      </c>
      <c r="G103" s="2">
        <v>8</v>
      </c>
      <c r="H103" s="2">
        <v>0</v>
      </c>
      <c r="I103" s="2">
        <v>0</v>
      </c>
      <c r="J103" s="2">
        <v>4</v>
      </c>
      <c r="K103" s="2">
        <v>8</v>
      </c>
      <c r="L103" s="2">
        <v>1</v>
      </c>
      <c r="M103" s="2">
        <v>0</v>
      </c>
      <c r="N103" s="2">
        <v>0</v>
      </c>
      <c r="O103" s="2">
        <v>0</v>
      </c>
      <c r="P103" s="2">
        <f t="shared" si="2"/>
        <v>31</v>
      </c>
      <c r="Q103" s="2">
        <v>0</v>
      </c>
    </row>
    <row r="104" spans="1:17" x14ac:dyDescent="0.25">
      <c r="A104" t="s">
        <v>180</v>
      </c>
      <c r="B104" s="2" t="s">
        <v>19</v>
      </c>
      <c r="C104" s="2" t="s">
        <v>20</v>
      </c>
      <c r="D104" s="2"/>
      <c r="E104" s="2"/>
      <c r="F104" s="2">
        <v>2</v>
      </c>
      <c r="G104" s="2">
        <v>2</v>
      </c>
      <c r="H104" s="2">
        <v>4</v>
      </c>
      <c r="I104" s="2"/>
      <c r="J104" s="2">
        <v>1</v>
      </c>
      <c r="K104" s="2">
        <v>1</v>
      </c>
      <c r="L104" s="2">
        <v>4</v>
      </c>
      <c r="M104" s="2"/>
      <c r="N104" s="2"/>
      <c r="O104" s="2"/>
      <c r="P104" s="2">
        <f t="shared" si="2"/>
        <v>14</v>
      </c>
      <c r="Q104" s="2">
        <v>1</v>
      </c>
    </row>
    <row r="105" spans="1:17" x14ac:dyDescent="0.25">
      <c r="A105" t="s">
        <v>81</v>
      </c>
      <c r="B105" s="2" t="s">
        <v>19</v>
      </c>
      <c r="C105" s="2" t="s">
        <v>20</v>
      </c>
      <c r="D105" s="2"/>
      <c r="E105">
        <v>7</v>
      </c>
      <c r="G105">
        <v>3</v>
      </c>
      <c r="H105">
        <v>5</v>
      </c>
      <c r="I105">
        <v>2</v>
      </c>
      <c r="J105">
        <v>6</v>
      </c>
      <c r="K105">
        <v>2</v>
      </c>
      <c r="O105">
        <v>1</v>
      </c>
      <c r="P105" s="2">
        <f t="shared" si="2"/>
        <v>26</v>
      </c>
    </row>
    <row r="106" spans="1:17" x14ac:dyDescent="0.25">
      <c r="A106" t="s">
        <v>144</v>
      </c>
      <c r="B106" s="2" t="s">
        <v>145</v>
      </c>
      <c r="C106" s="2" t="s">
        <v>20</v>
      </c>
      <c r="D106" s="2"/>
      <c r="E106" s="2">
        <v>1</v>
      </c>
      <c r="F106" s="2">
        <v>1</v>
      </c>
      <c r="G106" s="2">
        <v>6</v>
      </c>
      <c r="H106" s="2">
        <v>13</v>
      </c>
      <c r="I106" s="2"/>
      <c r="J106" s="2"/>
      <c r="K106" s="2">
        <v>5</v>
      </c>
      <c r="L106" s="2"/>
      <c r="M106" s="2"/>
      <c r="N106" s="2"/>
      <c r="O106" s="2"/>
      <c r="P106" s="2">
        <f t="shared" si="2"/>
        <v>26</v>
      </c>
      <c r="Q106" s="2">
        <v>4</v>
      </c>
    </row>
    <row r="107" spans="1:17" x14ac:dyDescent="0.25">
      <c r="A107" t="s">
        <v>152</v>
      </c>
      <c r="B107" s="2" t="s">
        <v>19</v>
      </c>
      <c r="C107" s="2" t="s">
        <v>20</v>
      </c>
      <c r="D107" s="2">
        <v>2</v>
      </c>
      <c r="E107" s="2">
        <v>0</v>
      </c>
      <c r="F107" s="2">
        <v>6</v>
      </c>
      <c r="G107" s="2">
        <v>4</v>
      </c>
      <c r="H107" s="2">
        <v>3</v>
      </c>
      <c r="I107" s="2">
        <v>2</v>
      </c>
      <c r="J107" s="2">
        <v>0</v>
      </c>
      <c r="K107" s="2">
        <v>5</v>
      </c>
      <c r="L107" s="2">
        <v>0</v>
      </c>
      <c r="M107" s="2">
        <v>0</v>
      </c>
      <c r="N107" s="2">
        <v>0</v>
      </c>
      <c r="O107" s="2">
        <v>0</v>
      </c>
      <c r="P107" s="2">
        <f t="shared" si="2"/>
        <v>22</v>
      </c>
      <c r="Q107" s="2">
        <v>5</v>
      </c>
    </row>
    <row r="108" spans="1:17" x14ac:dyDescent="0.25">
      <c r="A108" t="s">
        <v>152</v>
      </c>
      <c r="B108" s="2" t="s">
        <v>153</v>
      </c>
      <c r="C108" s="2" t="s">
        <v>20</v>
      </c>
      <c r="D108" s="2">
        <v>1</v>
      </c>
      <c r="E108" s="2">
        <v>0</v>
      </c>
      <c r="F108" s="2">
        <v>11</v>
      </c>
      <c r="G108" s="2">
        <v>9</v>
      </c>
      <c r="H108" s="2">
        <v>10</v>
      </c>
      <c r="I108" s="2">
        <v>1</v>
      </c>
      <c r="J108" s="2">
        <v>3</v>
      </c>
      <c r="K108" s="2">
        <v>4</v>
      </c>
      <c r="L108" s="2">
        <v>0</v>
      </c>
      <c r="M108" s="2">
        <v>0</v>
      </c>
      <c r="N108" s="2">
        <v>1</v>
      </c>
      <c r="O108" s="2">
        <v>0</v>
      </c>
      <c r="P108" s="2">
        <f t="shared" si="2"/>
        <v>40</v>
      </c>
      <c r="Q108" s="2">
        <v>7</v>
      </c>
    </row>
    <row r="109" spans="1:17" x14ac:dyDescent="0.25">
      <c r="A109" t="s">
        <v>53</v>
      </c>
      <c r="B109" s="2" t="s">
        <v>19</v>
      </c>
      <c r="C109" s="2" t="s">
        <v>20</v>
      </c>
      <c r="D109" s="2">
        <v>2</v>
      </c>
      <c r="E109" s="2">
        <v>1</v>
      </c>
      <c r="F109" s="2">
        <v>6</v>
      </c>
      <c r="G109" s="2">
        <v>4</v>
      </c>
      <c r="H109" s="2">
        <v>8</v>
      </c>
      <c r="I109" s="2">
        <v>0</v>
      </c>
      <c r="J109" s="2">
        <v>1</v>
      </c>
      <c r="K109" s="2">
        <v>1</v>
      </c>
      <c r="L109" s="2">
        <v>0</v>
      </c>
      <c r="M109" s="2">
        <v>0</v>
      </c>
      <c r="N109" s="2">
        <v>0</v>
      </c>
      <c r="O109" s="2">
        <v>9</v>
      </c>
      <c r="P109" s="2">
        <f t="shared" si="2"/>
        <v>32</v>
      </c>
      <c r="Q109" s="2"/>
    </row>
    <row r="110" spans="1:17" x14ac:dyDescent="0.25">
      <c r="A110" t="s">
        <v>57</v>
      </c>
      <c r="B110" s="2" t="s">
        <v>19</v>
      </c>
      <c r="C110" s="2" t="s">
        <v>20</v>
      </c>
      <c r="D110" s="2">
        <v>2</v>
      </c>
      <c r="E110" s="2">
        <v>0</v>
      </c>
      <c r="F110" s="2">
        <v>2</v>
      </c>
      <c r="G110" s="2">
        <v>2</v>
      </c>
      <c r="H110" s="2">
        <v>0</v>
      </c>
      <c r="I110" s="2">
        <v>1</v>
      </c>
      <c r="J110" s="2">
        <v>2</v>
      </c>
      <c r="K110" s="2">
        <v>1</v>
      </c>
      <c r="L110" s="2">
        <v>1</v>
      </c>
      <c r="M110" s="2"/>
      <c r="N110" s="2">
        <v>1</v>
      </c>
      <c r="O110" s="2">
        <v>0</v>
      </c>
      <c r="P110" s="2">
        <f t="shared" si="2"/>
        <v>12</v>
      </c>
      <c r="Q110" s="2">
        <v>3</v>
      </c>
    </row>
    <row r="111" spans="1:17" x14ac:dyDescent="0.25">
      <c r="A111" t="s">
        <v>90</v>
      </c>
      <c r="B111" s="2" t="s">
        <v>19</v>
      </c>
      <c r="C111" s="2" t="s">
        <v>20</v>
      </c>
      <c r="D111" s="2">
        <v>5</v>
      </c>
      <c r="E111" s="2">
        <v>2</v>
      </c>
      <c r="F111" s="2">
        <v>12</v>
      </c>
      <c r="G111" s="2">
        <v>6</v>
      </c>
      <c r="H111" s="2">
        <v>17</v>
      </c>
      <c r="I111" s="2">
        <v>3</v>
      </c>
      <c r="J111" s="2">
        <v>9</v>
      </c>
      <c r="K111" s="2">
        <v>2</v>
      </c>
      <c r="L111" s="2">
        <v>11</v>
      </c>
      <c r="M111" s="2">
        <v>0</v>
      </c>
      <c r="N111" s="2">
        <v>3</v>
      </c>
      <c r="O111" s="2">
        <v>0</v>
      </c>
      <c r="P111" s="2">
        <f t="shared" si="2"/>
        <v>70</v>
      </c>
      <c r="Q111" s="2">
        <v>0</v>
      </c>
    </row>
    <row r="112" spans="1:17" x14ac:dyDescent="0.25">
      <c r="A112" t="s">
        <v>101</v>
      </c>
      <c r="B112" s="2" t="s">
        <v>19</v>
      </c>
      <c r="C112" s="2" t="s">
        <v>20</v>
      </c>
      <c r="D112" s="2">
        <v>4</v>
      </c>
      <c r="E112" s="2">
        <v>14</v>
      </c>
      <c r="F112" s="2">
        <v>12</v>
      </c>
      <c r="G112" s="2">
        <v>9</v>
      </c>
      <c r="H112" s="2">
        <v>8</v>
      </c>
      <c r="I112" s="2">
        <v>2</v>
      </c>
      <c r="J112" s="2">
        <v>5</v>
      </c>
      <c r="K112" s="2">
        <v>3</v>
      </c>
      <c r="L112" s="2">
        <v>3</v>
      </c>
      <c r="M112" s="2"/>
      <c r="N112" s="2"/>
      <c r="O112" s="2">
        <v>2</v>
      </c>
      <c r="P112" s="2">
        <f t="shared" si="2"/>
        <v>62</v>
      </c>
      <c r="Q112" s="2">
        <v>21</v>
      </c>
    </row>
    <row r="113" spans="1:17" x14ac:dyDescent="0.25">
      <c r="A113" t="s">
        <v>172</v>
      </c>
      <c r="B113" s="2" t="s">
        <v>19</v>
      </c>
      <c r="C113" s="2" t="s">
        <v>20</v>
      </c>
      <c r="D113" s="2">
        <v>2</v>
      </c>
      <c r="E113" s="2"/>
      <c r="F113" s="2">
        <v>3</v>
      </c>
      <c r="G113" s="2">
        <v>1</v>
      </c>
      <c r="H113" s="2">
        <v>4</v>
      </c>
      <c r="I113" s="2"/>
      <c r="J113" s="2"/>
      <c r="K113" s="2">
        <v>1</v>
      </c>
      <c r="L113" s="2"/>
      <c r="M113" s="2"/>
      <c r="N113" s="2"/>
      <c r="O113" s="2"/>
      <c r="P113" s="2">
        <f t="shared" si="2"/>
        <v>11</v>
      </c>
      <c r="Q113" s="2">
        <v>1</v>
      </c>
    </row>
    <row r="114" spans="1:17" x14ac:dyDescent="0.25">
      <c r="A114" t="s">
        <v>243</v>
      </c>
      <c r="B114" s="2" t="s">
        <v>19</v>
      </c>
      <c r="C114" s="2" t="s">
        <v>20</v>
      </c>
      <c r="D114" s="2">
        <v>4</v>
      </c>
      <c r="E114" s="2">
        <v>0</v>
      </c>
      <c r="F114" s="2">
        <v>15</v>
      </c>
      <c r="G114" s="2">
        <v>4</v>
      </c>
      <c r="H114" s="2">
        <v>9</v>
      </c>
      <c r="I114" s="2">
        <v>1</v>
      </c>
      <c r="J114" s="2">
        <v>0</v>
      </c>
      <c r="K114" s="2">
        <v>15</v>
      </c>
      <c r="L114" s="2">
        <v>6</v>
      </c>
      <c r="M114" s="2">
        <v>1</v>
      </c>
      <c r="N114" s="2">
        <v>0</v>
      </c>
      <c r="O114" s="2">
        <v>0</v>
      </c>
      <c r="P114" s="2">
        <f t="shared" si="2"/>
        <v>55</v>
      </c>
      <c r="Q114" s="2">
        <v>1</v>
      </c>
    </row>
    <row r="115" spans="1:17" x14ac:dyDescent="0.25">
      <c r="A115" t="s">
        <v>131</v>
      </c>
      <c r="B115" s="2" t="s">
        <v>19</v>
      </c>
      <c r="C115" s="2" t="s">
        <v>20</v>
      </c>
      <c r="D115" s="2">
        <v>6</v>
      </c>
      <c r="E115" s="2">
        <v>1</v>
      </c>
      <c r="F115" s="2">
        <v>13</v>
      </c>
      <c r="G115" s="2">
        <v>18</v>
      </c>
      <c r="H115" s="2">
        <v>16</v>
      </c>
      <c r="I115" s="2">
        <v>0</v>
      </c>
      <c r="J115" s="2">
        <v>4</v>
      </c>
      <c r="K115" s="2">
        <v>4</v>
      </c>
      <c r="L115" s="2">
        <v>1</v>
      </c>
      <c r="M115" s="2">
        <v>0</v>
      </c>
      <c r="N115" s="2">
        <v>0</v>
      </c>
      <c r="O115" s="2">
        <v>5</v>
      </c>
      <c r="P115" s="2">
        <f t="shared" si="2"/>
        <v>68</v>
      </c>
      <c r="Q115" s="2">
        <v>1</v>
      </c>
    </row>
    <row r="116" spans="1:17" x14ac:dyDescent="0.25">
      <c r="A116" t="s">
        <v>132</v>
      </c>
      <c r="B116" s="2" t="s">
        <v>19</v>
      </c>
      <c r="C116" s="2" t="s">
        <v>42</v>
      </c>
      <c r="D116" s="2"/>
      <c r="E116" s="2"/>
      <c r="F116" s="2">
        <v>4</v>
      </c>
      <c r="G116" s="2">
        <v>13</v>
      </c>
      <c r="H116" s="2">
        <v>10</v>
      </c>
      <c r="I116" s="2"/>
      <c r="J116" s="2">
        <v>2</v>
      </c>
      <c r="K116" s="2">
        <v>5</v>
      </c>
      <c r="L116" s="2"/>
      <c r="M116" s="2"/>
      <c r="N116" s="2">
        <v>8</v>
      </c>
      <c r="O116" s="2"/>
      <c r="P116" s="2">
        <f t="shared" si="2"/>
        <v>42</v>
      </c>
      <c r="Q116" s="2"/>
    </row>
    <row r="117" spans="1:17" x14ac:dyDescent="0.25">
      <c r="A117" t="s">
        <v>133</v>
      </c>
      <c r="B117" s="2" t="s">
        <v>49</v>
      </c>
      <c r="C117" s="2" t="s">
        <v>20</v>
      </c>
      <c r="D117" s="2">
        <v>1</v>
      </c>
      <c r="E117" s="2"/>
      <c r="F117" s="2">
        <v>1</v>
      </c>
      <c r="G117" s="2">
        <v>4</v>
      </c>
      <c r="H117" s="2">
        <v>5</v>
      </c>
      <c r="I117" s="2"/>
      <c r="J117" s="2"/>
      <c r="K117" s="2"/>
      <c r="L117" s="2">
        <v>1</v>
      </c>
      <c r="M117" s="2"/>
      <c r="N117" s="2"/>
      <c r="O117" s="2"/>
      <c r="P117" s="2">
        <f t="shared" si="2"/>
        <v>12</v>
      </c>
      <c r="Q117" s="2"/>
    </row>
    <row r="118" spans="1:17" x14ac:dyDescent="0.25">
      <c r="A118" t="s">
        <v>171</v>
      </c>
      <c r="B118" s="2" t="s">
        <v>19</v>
      </c>
      <c r="C118" s="2" t="s">
        <v>20</v>
      </c>
      <c r="D118" s="2">
        <v>1</v>
      </c>
      <c r="E118" s="2"/>
      <c r="F118" s="2">
        <v>1</v>
      </c>
      <c r="G118" s="2">
        <v>1</v>
      </c>
      <c r="H118" s="2"/>
      <c r="I118" s="2"/>
      <c r="J118" s="2"/>
      <c r="K118" s="2"/>
      <c r="L118" s="2">
        <v>1</v>
      </c>
      <c r="M118" s="2"/>
      <c r="N118" s="2"/>
      <c r="O118" s="2"/>
      <c r="P118" s="2">
        <f t="shared" si="2"/>
        <v>4</v>
      </c>
      <c r="Q118" s="2"/>
    </row>
    <row r="119" spans="1:17" x14ac:dyDescent="0.25">
      <c r="A119" t="s">
        <v>44</v>
      </c>
      <c r="B119" s="2" t="s">
        <v>19</v>
      </c>
      <c r="C119" s="2" t="s">
        <v>25</v>
      </c>
      <c r="D119" s="2">
        <v>1</v>
      </c>
      <c r="E119" s="2"/>
      <c r="F119" s="2">
        <v>3</v>
      </c>
      <c r="G119" s="2">
        <v>1</v>
      </c>
      <c r="H119" s="2">
        <v>4</v>
      </c>
      <c r="I119" s="2"/>
      <c r="J119" s="2"/>
      <c r="K119" s="2">
        <v>1</v>
      </c>
      <c r="L119" s="2"/>
      <c r="M119" s="2"/>
      <c r="N119" s="2"/>
      <c r="O119" s="2"/>
      <c r="P119" s="2">
        <f t="shared" si="2"/>
        <v>10</v>
      </c>
      <c r="Q119" s="2"/>
    </row>
    <row r="120" spans="1:17" x14ac:dyDescent="0.25">
      <c r="A120" t="s">
        <v>235</v>
      </c>
      <c r="B120" s="2" t="s">
        <v>19</v>
      </c>
      <c r="C120" s="2" t="s">
        <v>25</v>
      </c>
      <c r="D120" s="2">
        <v>6</v>
      </c>
      <c r="E120" s="2">
        <v>1</v>
      </c>
      <c r="F120" s="2">
        <v>5</v>
      </c>
      <c r="G120" s="2">
        <v>24</v>
      </c>
      <c r="H120" s="2">
        <v>11</v>
      </c>
      <c r="I120" s="2">
        <v>0</v>
      </c>
      <c r="J120" s="2">
        <v>3</v>
      </c>
      <c r="K120" s="2">
        <v>7</v>
      </c>
      <c r="L120" s="2">
        <v>0</v>
      </c>
      <c r="M120" s="2">
        <v>1</v>
      </c>
      <c r="N120" s="2">
        <v>1</v>
      </c>
      <c r="O120" s="2">
        <v>1</v>
      </c>
      <c r="P120" s="2">
        <f t="shared" si="2"/>
        <v>60</v>
      </c>
      <c r="Q120" s="2">
        <v>5</v>
      </c>
    </row>
    <row r="121" spans="1:17" x14ac:dyDescent="0.25">
      <c r="A121" t="s">
        <v>176</v>
      </c>
      <c r="B121" s="2" t="s">
        <v>49</v>
      </c>
      <c r="C121" s="2" t="s">
        <v>20</v>
      </c>
      <c r="D121" s="2">
        <v>3</v>
      </c>
      <c r="E121" s="2">
        <v>1</v>
      </c>
      <c r="F121" s="2">
        <v>17</v>
      </c>
      <c r="G121" s="2">
        <v>13</v>
      </c>
      <c r="H121" s="2">
        <v>13</v>
      </c>
      <c r="I121" s="2">
        <v>2</v>
      </c>
      <c r="J121" s="2">
        <v>14</v>
      </c>
      <c r="K121" s="2">
        <v>0</v>
      </c>
      <c r="L121" s="2">
        <v>1</v>
      </c>
      <c r="M121" s="2">
        <v>2</v>
      </c>
      <c r="N121" s="2">
        <v>28</v>
      </c>
      <c r="O121" s="2">
        <v>2</v>
      </c>
      <c r="P121" s="2">
        <f t="shared" si="2"/>
        <v>96</v>
      </c>
      <c r="Q121" s="2"/>
    </row>
    <row r="122" spans="1:17" x14ac:dyDescent="0.25">
      <c r="A122" t="s">
        <v>181</v>
      </c>
      <c r="B122" s="2" t="s">
        <v>49</v>
      </c>
      <c r="C122" s="2" t="s">
        <v>20</v>
      </c>
      <c r="D122" s="2"/>
      <c r="E122" s="2">
        <v>1</v>
      </c>
      <c r="F122" s="2">
        <v>6</v>
      </c>
      <c r="G122" s="2">
        <v>3</v>
      </c>
      <c r="H122" s="2">
        <v>3</v>
      </c>
      <c r="I122" s="2">
        <v>1</v>
      </c>
      <c r="J122" s="2"/>
      <c r="K122" s="2">
        <v>6</v>
      </c>
      <c r="L122" s="2">
        <v>1</v>
      </c>
      <c r="M122" s="2"/>
      <c r="N122" s="2">
        <v>3</v>
      </c>
      <c r="O122" s="2"/>
      <c r="P122" s="2">
        <f t="shared" si="2"/>
        <v>24</v>
      </c>
      <c r="Q122" s="2"/>
    </row>
    <row r="123" spans="1:17" x14ac:dyDescent="0.25">
      <c r="A123" t="s">
        <v>177</v>
      </c>
      <c r="B123" s="2" t="s">
        <v>19</v>
      </c>
      <c r="C123" s="2" t="s">
        <v>42</v>
      </c>
      <c r="D123" s="2">
        <v>0</v>
      </c>
      <c r="E123" s="2">
        <v>2</v>
      </c>
      <c r="F123" s="2">
        <v>3</v>
      </c>
      <c r="G123" s="2">
        <v>10</v>
      </c>
      <c r="H123" s="2">
        <v>3</v>
      </c>
      <c r="I123" s="2">
        <v>1</v>
      </c>
      <c r="J123" s="2"/>
      <c r="K123" s="2">
        <v>2</v>
      </c>
      <c r="L123" s="2"/>
      <c r="M123" s="2"/>
      <c r="N123" s="2"/>
      <c r="O123" s="2">
        <v>20</v>
      </c>
      <c r="P123" s="2">
        <f t="shared" si="2"/>
        <v>41</v>
      </c>
      <c r="Q123" s="2">
        <v>2</v>
      </c>
    </row>
    <row r="124" spans="1:17" x14ac:dyDescent="0.25">
      <c r="A124" t="s">
        <v>178</v>
      </c>
      <c r="B124" s="2" t="s">
        <v>19</v>
      </c>
      <c r="C124" s="2" t="s">
        <v>25</v>
      </c>
      <c r="D124" s="2">
        <v>2</v>
      </c>
      <c r="E124" s="2"/>
      <c r="F124" s="2">
        <v>1</v>
      </c>
      <c r="G124" s="2">
        <v>14</v>
      </c>
      <c r="H124" s="2">
        <v>13</v>
      </c>
      <c r="I124" s="2"/>
      <c r="J124" s="2">
        <v>5</v>
      </c>
      <c r="K124" s="2"/>
      <c r="L124" s="2"/>
      <c r="M124" s="2"/>
      <c r="N124" s="2"/>
      <c r="O124" s="2">
        <v>1</v>
      </c>
      <c r="P124" s="2">
        <f t="shared" si="2"/>
        <v>36</v>
      </c>
      <c r="Q124" s="2">
        <v>11</v>
      </c>
    </row>
    <row r="125" spans="1:17" x14ac:dyDescent="0.25">
      <c r="A125" t="s">
        <v>237</v>
      </c>
      <c r="B125" s="2" t="s">
        <v>19</v>
      </c>
      <c r="C125" s="2" t="s">
        <v>20</v>
      </c>
      <c r="D125" s="2">
        <v>1</v>
      </c>
      <c r="E125" s="2"/>
      <c r="F125" s="2"/>
      <c r="G125" s="2">
        <v>1</v>
      </c>
      <c r="H125" s="2">
        <v>5</v>
      </c>
      <c r="I125" s="2">
        <v>1</v>
      </c>
      <c r="J125" s="2">
        <v>1</v>
      </c>
      <c r="K125" s="2">
        <v>1</v>
      </c>
      <c r="L125" s="2"/>
      <c r="M125" s="2"/>
      <c r="N125" s="2"/>
      <c r="O125" s="2"/>
      <c r="P125" s="2">
        <f t="shared" si="2"/>
        <v>10</v>
      </c>
      <c r="Q125" s="2"/>
    </row>
    <row r="126" spans="1:17" x14ac:dyDescent="0.25">
      <c r="A126" t="s">
        <v>188</v>
      </c>
      <c r="B126" s="2" t="s">
        <v>19</v>
      </c>
      <c r="C126" s="2" t="s">
        <v>20</v>
      </c>
      <c r="D126" s="2">
        <v>49</v>
      </c>
      <c r="E126" s="2">
        <v>3</v>
      </c>
      <c r="F126" s="2">
        <v>43</v>
      </c>
      <c r="G126" s="2">
        <v>34</v>
      </c>
      <c r="H126" s="2">
        <v>9</v>
      </c>
      <c r="I126" s="2">
        <v>1</v>
      </c>
      <c r="J126" s="2">
        <v>5</v>
      </c>
      <c r="K126" s="2">
        <v>4</v>
      </c>
      <c r="L126" s="2">
        <v>0</v>
      </c>
      <c r="M126" s="2">
        <v>0</v>
      </c>
      <c r="N126" s="2">
        <v>1</v>
      </c>
      <c r="O126" s="2">
        <v>1</v>
      </c>
      <c r="P126" s="2">
        <f t="shared" si="2"/>
        <v>150</v>
      </c>
      <c r="Q126" s="2">
        <v>0</v>
      </c>
    </row>
    <row r="127" spans="1:17" x14ac:dyDescent="0.25">
      <c r="A127" t="s">
        <v>148</v>
      </c>
      <c r="B127" s="2" t="s">
        <v>19</v>
      </c>
      <c r="C127" s="2" t="s">
        <v>42</v>
      </c>
      <c r="D127" s="2">
        <v>2</v>
      </c>
      <c r="E127" s="2">
        <v>4</v>
      </c>
      <c r="F127" s="2">
        <v>31</v>
      </c>
      <c r="G127" s="2">
        <v>5</v>
      </c>
      <c r="H127" s="2">
        <v>10</v>
      </c>
      <c r="I127" s="2">
        <v>0</v>
      </c>
      <c r="J127" s="2">
        <v>6</v>
      </c>
      <c r="K127" s="2">
        <v>2</v>
      </c>
      <c r="L127" s="2">
        <v>1</v>
      </c>
      <c r="M127" s="2">
        <v>0</v>
      </c>
      <c r="N127" s="2">
        <v>2</v>
      </c>
      <c r="O127" s="2">
        <v>0</v>
      </c>
      <c r="P127" s="2">
        <f t="shared" si="2"/>
        <v>63</v>
      </c>
      <c r="Q127" s="2">
        <v>1</v>
      </c>
    </row>
    <row r="128" spans="1:17" x14ac:dyDescent="0.25">
      <c r="A128" t="s">
        <v>55</v>
      </c>
      <c r="B128" s="2" t="s">
        <v>19</v>
      </c>
      <c r="C128" s="2" t="s">
        <v>42</v>
      </c>
      <c r="D128" s="2">
        <v>0</v>
      </c>
      <c r="E128" s="2">
        <v>0</v>
      </c>
      <c r="F128" s="2">
        <v>2</v>
      </c>
      <c r="G128" s="2">
        <v>0</v>
      </c>
      <c r="H128" s="2">
        <v>4</v>
      </c>
      <c r="I128" s="2">
        <v>0</v>
      </c>
      <c r="J128" s="2">
        <v>0</v>
      </c>
      <c r="K128" s="2">
        <v>2</v>
      </c>
      <c r="L128" s="2">
        <v>1</v>
      </c>
      <c r="M128" s="2">
        <v>0</v>
      </c>
      <c r="N128" s="2">
        <v>0</v>
      </c>
      <c r="O128" s="2">
        <v>0</v>
      </c>
      <c r="P128" s="2">
        <f t="shared" si="2"/>
        <v>9</v>
      </c>
      <c r="Q128" s="2">
        <v>0</v>
      </c>
    </row>
    <row r="129" spans="1:17" x14ac:dyDescent="0.25">
      <c r="A129" t="s">
        <v>117</v>
      </c>
      <c r="B129" s="2" t="s">
        <v>19</v>
      </c>
      <c r="C129" s="2" t="s">
        <v>20</v>
      </c>
      <c r="D129" s="2">
        <v>8</v>
      </c>
      <c r="E129" s="2">
        <v>3</v>
      </c>
      <c r="F129" s="2">
        <v>13</v>
      </c>
      <c r="G129" s="2">
        <v>6</v>
      </c>
      <c r="H129" s="2">
        <v>9</v>
      </c>
      <c r="I129" s="2">
        <v>2</v>
      </c>
      <c r="J129" s="2">
        <v>1</v>
      </c>
      <c r="K129" s="2">
        <v>5</v>
      </c>
      <c r="L129" s="2"/>
      <c r="M129" s="2"/>
      <c r="N129" s="2">
        <v>4</v>
      </c>
      <c r="O129" s="2"/>
      <c r="P129" s="2">
        <f t="shared" si="2"/>
        <v>51</v>
      </c>
      <c r="Q129" s="2">
        <v>23</v>
      </c>
    </row>
    <row r="130" spans="1:17" x14ac:dyDescent="0.25">
      <c r="A130" t="s">
        <v>35</v>
      </c>
      <c r="B130" s="2" t="s">
        <v>19</v>
      </c>
      <c r="C130" s="2" t="s">
        <v>20</v>
      </c>
      <c r="D130" s="2">
        <v>3</v>
      </c>
      <c r="E130" s="2">
        <v>0</v>
      </c>
      <c r="F130" s="2">
        <v>14</v>
      </c>
      <c r="G130" s="2">
        <v>17</v>
      </c>
      <c r="H130" s="2">
        <v>5</v>
      </c>
      <c r="I130" s="2">
        <v>0</v>
      </c>
      <c r="J130" s="2">
        <v>2</v>
      </c>
      <c r="K130" s="2">
        <v>7</v>
      </c>
      <c r="L130" s="2">
        <v>1</v>
      </c>
      <c r="M130" s="2">
        <v>0</v>
      </c>
      <c r="N130" s="2">
        <v>0</v>
      </c>
      <c r="O130" s="2">
        <v>0</v>
      </c>
      <c r="P130" s="2">
        <f t="shared" si="2"/>
        <v>49</v>
      </c>
      <c r="Q130" s="2">
        <v>36</v>
      </c>
    </row>
    <row r="131" spans="1:17" x14ac:dyDescent="0.25">
      <c r="A131" t="s">
        <v>204</v>
      </c>
      <c r="B131" s="2" t="s">
        <v>19</v>
      </c>
      <c r="C131" s="2" t="s">
        <v>20</v>
      </c>
      <c r="D131" s="2">
        <v>3</v>
      </c>
      <c r="E131" s="2">
        <v>0</v>
      </c>
      <c r="F131" s="2">
        <v>1</v>
      </c>
      <c r="G131" s="2">
        <v>4</v>
      </c>
      <c r="H131" s="2">
        <v>8</v>
      </c>
      <c r="I131" s="2">
        <v>0</v>
      </c>
      <c r="J131" s="2">
        <v>2</v>
      </c>
      <c r="K131" s="2">
        <v>2</v>
      </c>
      <c r="L131" s="2">
        <v>3</v>
      </c>
      <c r="M131" s="2">
        <v>0</v>
      </c>
      <c r="N131" s="2">
        <v>0</v>
      </c>
      <c r="O131" s="2">
        <v>1</v>
      </c>
      <c r="P131" s="2">
        <f t="shared" si="2"/>
        <v>24</v>
      </c>
      <c r="Q131" s="2">
        <v>7</v>
      </c>
    </row>
    <row r="132" spans="1:17" x14ac:dyDescent="0.25">
      <c r="A132" t="s">
        <v>78</v>
      </c>
      <c r="B132" s="2" t="s">
        <v>19</v>
      </c>
      <c r="C132" s="2" t="s">
        <v>20</v>
      </c>
      <c r="D132" s="2">
        <v>6</v>
      </c>
      <c r="E132" s="2">
        <v>2</v>
      </c>
      <c r="F132" s="2">
        <v>10</v>
      </c>
      <c r="G132" s="2">
        <v>11</v>
      </c>
      <c r="H132" s="2">
        <v>17</v>
      </c>
      <c r="I132" s="2">
        <v>2</v>
      </c>
      <c r="J132" s="2">
        <v>1</v>
      </c>
      <c r="K132" s="2">
        <v>2</v>
      </c>
      <c r="L132" s="2">
        <v>0</v>
      </c>
      <c r="M132" s="2">
        <v>0</v>
      </c>
      <c r="N132" s="2">
        <v>7</v>
      </c>
      <c r="O132" s="2">
        <v>0</v>
      </c>
      <c r="P132" s="2">
        <f t="shared" si="2"/>
        <v>58</v>
      </c>
      <c r="Q132" s="2">
        <v>7</v>
      </c>
    </row>
    <row r="133" spans="1:17" x14ac:dyDescent="0.25">
      <c r="A133" t="s">
        <v>22</v>
      </c>
      <c r="B133" s="2" t="s">
        <v>19</v>
      </c>
      <c r="C133" s="2" t="s">
        <v>20</v>
      </c>
      <c r="D133" s="2">
        <v>1</v>
      </c>
      <c r="E133" s="2">
        <v>0</v>
      </c>
      <c r="F133" s="2">
        <v>5</v>
      </c>
      <c r="G133" s="2">
        <v>2</v>
      </c>
      <c r="H133" s="2">
        <v>15</v>
      </c>
      <c r="I133" s="2">
        <v>0</v>
      </c>
      <c r="J133" s="2">
        <v>2</v>
      </c>
      <c r="K133" s="2">
        <v>4</v>
      </c>
      <c r="L133" s="2">
        <v>1</v>
      </c>
      <c r="M133" s="2">
        <v>0</v>
      </c>
      <c r="N133" s="2">
        <v>1</v>
      </c>
      <c r="O133" s="2">
        <v>1</v>
      </c>
      <c r="P133" s="2">
        <f t="shared" si="2"/>
        <v>32</v>
      </c>
      <c r="Q133" s="2">
        <v>1</v>
      </c>
    </row>
    <row r="134" spans="1:17" x14ac:dyDescent="0.25">
      <c r="A134" t="s">
        <v>34</v>
      </c>
      <c r="B134" s="2" t="s">
        <v>19</v>
      </c>
      <c r="C134" s="2" t="s">
        <v>25</v>
      </c>
      <c r="D134" s="2">
        <v>0</v>
      </c>
      <c r="E134" s="2">
        <v>0</v>
      </c>
      <c r="F134" s="2">
        <v>0</v>
      </c>
      <c r="G134" s="2">
        <v>4</v>
      </c>
      <c r="H134" s="2">
        <v>10</v>
      </c>
      <c r="I134" s="2">
        <v>1</v>
      </c>
      <c r="J134" s="2">
        <v>2</v>
      </c>
      <c r="K134" s="2">
        <v>2</v>
      </c>
      <c r="L134" s="2">
        <v>2</v>
      </c>
      <c r="M134" s="2">
        <v>0</v>
      </c>
      <c r="N134" s="2">
        <v>0</v>
      </c>
      <c r="O134" s="2">
        <v>0</v>
      </c>
      <c r="P134" s="2">
        <f t="shared" si="2"/>
        <v>21</v>
      </c>
      <c r="Q134" s="2">
        <v>2</v>
      </c>
    </row>
    <row r="135" spans="1:17" x14ac:dyDescent="0.25">
      <c r="A135" t="s">
        <v>98</v>
      </c>
      <c r="B135" s="2" t="s">
        <v>19</v>
      </c>
      <c r="C135" s="2" t="s">
        <v>20</v>
      </c>
      <c r="D135" s="2">
        <v>6</v>
      </c>
      <c r="E135" s="2">
        <v>1</v>
      </c>
      <c r="F135" s="2">
        <v>27</v>
      </c>
      <c r="G135" s="2">
        <v>7</v>
      </c>
      <c r="H135" s="2">
        <v>9</v>
      </c>
      <c r="I135" s="2">
        <v>0</v>
      </c>
      <c r="J135" s="2">
        <v>0</v>
      </c>
      <c r="K135" s="2">
        <v>4</v>
      </c>
      <c r="L135" s="2">
        <v>1</v>
      </c>
      <c r="M135" s="2">
        <v>0</v>
      </c>
      <c r="N135" s="2">
        <v>0</v>
      </c>
      <c r="O135" s="2">
        <v>0</v>
      </c>
      <c r="P135" s="2">
        <f t="shared" si="2"/>
        <v>55</v>
      </c>
      <c r="Q135" s="2">
        <v>3</v>
      </c>
    </row>
    <row r="136" spans="1:17" x14ac:dyDescent="0.25">
      <c r="A136" t="s">
        <v>109</v>
      </c>
      <c r="B136" s="2" t="s">
        <v>19</v>
      </c>
      <c r="C136" s="2" t="s">
        <v>20</v>
      </c>
      <c r="D136" s="2">
        <v>2</v>
      </c>
      <c r="E136" s="2">
        <v>4</v>
      </c>
      <c r="F136" s="2">
        <v>4</v>
      </c>
      <c r="G136" s="2">
        <v>0</v>
      </c>
      <c r="H136" s="2">
        <v>5</v>
      </c>
      <c r="I136" s="2">
        <v>0</v>
      </c>
      <c r="J136" s="2">
        <v>0</v>
      </c>
      <c r="K136" s="2">
        <v>0</v>
      </c>
      <c r="L136" s="2">
        <v>1</v>
      </c>
      <c r="M136" s="2">
        <v>0</v>
      </c>
      <c r="N136" s="2">
        <v>0</v>
      </c>
      <c r="O136" s="2">
        <v>0</v>
      </c>
      <c r="P136" s="2">
        <f t="shared" ref="P136:P174" si="3">SUM(D136:O136)</f>
        <v>16</v>
      </c>
      <c r="Q136" s="2">
        <v>0</v>
      </c>
    </row>
    <row r="137" spans="1:17" x14ac:dyDescent="0.25">
      <c r="A137" t="s">
        <v>70</v>
      </c>
      <c r="B137" s="2" t="s">
        <v>19</v>
      </c>
      <c r="C137" s="2" t="s">
        <v>20</v>
      </c>
      <c r="D137" s="2">
        <v>1</v>
      </c>
      <c r="E137" s="2">
        <v>1</v>
      </c>
      <c r="F137" s="2">
        <v>1</v>
      </c>
      <c r="G137" s="2">
        <v>15</v>
      </c>
      <c r="H137" s="2">
        <v>2</v>
      </c>
      <c r="I137" s="2">
        <v>0</v>
      </c>
      <c r="J137" s="2">
        <v>1</v>
      </c>
      <c r="K137" s="2">
        <v>2</v>
      </c>
      <c r="L137" s="2"/>
      <c r="M137" s="2"/>
      <c r="N137" s="2">
        <v>3</v>
      </c>
      <c r="O137" s="2"/>
      <c r="P137" s="2">
        <f t="shared" si="3"/>
        <v>26</v>
      </c>
      <c r="Q137" s="2">
        <v>1</v>
      </c>
    </row>
    <row r="138" spans="1:17" x14ac:dyDescent="0.25">
      <c r="A138" t="s">
        <v>110</v>
      </c>
      <c r="B138" s="2" t="s">
        <v>19</v>
      </c>
      <c r="C138" s="2" t="s">
        <v>20</v>
      </c>
      <c r="D138" s="2"/>
      <c r="E138" s="2"/>
      <c r="F138" s="2"/>
      <c r="G138" s="2">
        <v>5</v>
      </c>
      <c r="H138" s="2">
        <v>4</v>
      </c>
      <c r="I138" s="2"/>
      <c r="J138" s="2">
        <v>1</v>
      </c>
      <c r="K138" s="2"/>
      <c r="L138" s="2">
        <v>1</v>
      </c>
      <c r="M138" s="2"/>
      <c r="N138" s="2"/>
      <c r="O138" s="2"/>
      <c r="P138" s="2">
        <f t="shared" si="3"/>
        <v>11</v>
      </c>
      <c r="Q138" s="2"/>
    </row>
    <row r="139" spans="1:17" x14ac:dyDescent="0.25">
      <c r="A139" t="s">
        <v>118</v>
      </c>
      <c r="B139" s="2" t="s">
        <v>30</v>
      </c>
      <c r="C139" s="2" t="s">
        <v>42</v>
      </c>
      <c r="D139" s="2">
        <v>31</v>
      </c>
      <c r="E139" s="2">
        <v>3</v>
      </c>
      <c r="F139" s="2">
        <v>4</v>
      </c>
      <c r="G139" s="2">
        <v>5</v>
      </c>
      <c r="H139" s="2">
        <v>23</v>
      </c>
      <c r="I139" s="2">
        <v>6</v>
      </c>
      <c r="J139" s="2">
        <v>17</v>
      </c>
      <c r="K139" s="2">
        <v>3</v>
      </c>
      <c r="L139" s="2">
        <v>2</v>
      </c>
      <c r="M139" s="2">
        <v>3</v>
      </c>
      <c r="N139" s="2">
        <v>0</v>
      </c>
      <c r="O139" s="2">
        <v>4</v>
      </c>
      <c r="P139" s="2">
        <f t="shared" si="3"/>
        <v>101</v>
      </c>
      <c r="Q139" s="2">
        <v>9</v>
      </c>
    </row>
    <row r="140" spans="1:17" x14ac:dyDescent="0.25">
      <c r="A140" t="s">
        <v>124</v>
      </c>
      <c r="B140" s="2" t="s">
        <v>30</v>
      </c>
      <c r="C140" s="2" t="s">
        <v>20</v>
      </c>
      <c r="D140" s="2">
        <v>5</v>
      </c>
      <c r="E140" s="2">
        <v>0</v>
      </c>
      <c r="F140" s="2">
        <v>19</v>
      </c>
      <c r="G140" s="2">
        <v>6</v>
      </c>
      <c r="H140" s="2">
        <v>21</v>
      </c>
      <c r="I140" s="2">
        <v>1</v>
      </c>
      <c r="J140" s="2">
        <v>3</v>
      </c>
      <c r="K140" s="2">
        <v>11</v>
      </c>
      <c r="L140" s="2">
        <v>7</v>
      </c>
      <c r="M140" s="2">
        <v>0</v>
      </c>
      <c r="N140" s="2">
        <v>2</v>
      </c>
      <c r="O140" s="2">
        <v>0</v>
      </c>
      <c r="P140" s="2">
        <f t="shared" si="3"/>
        <v>75</v>
      </c>
      <c r="Q140" s="2">
        <v>3</v>
      </c>
    </row>
    <row r="141" spans="1:17" x14ac:dyDescent="0.25">
      <c r="A141" t="s">
        <v>249</v>
      </c>
      <c r="B141" s="2" t="s">
        <v>49</v>
      </c>
      <c r="C141" s="2" t="s">
        <v>25</v>
      </c>
      <c r="D141" s="2">
        <v>7</v>
      </c>
      <c r="E141" s="2">
        <v>5</v>
      </c>
      <c r="F141" s="2">
        <v>17</v>
      </c>
      <c r="G141" s="2">
        <v>13</v>
      </c>
      <c r="H141" s="2">
        <v>22</v>
      </c>
      <c r="I141" s="2">
        <v>3</v>
      </c>
      <c r="J141" s="2">
        <v>0</v>
      </c>
      <c r="K141" s="2">
        <v>8</v>
      </c>
      <c r="L141" s="2">
        <v>2</v>
      </c>
      <c r="M141" s="2">
        <v>0</v>
      </c>
      <c r="N141" s="2">
        <v>1</v>
      </c>
      <c r="O141" s="2">
        <v>6</v>
      </c>
      <c r="P141" s="2">
        <f t="shared" si="3"/>
        <v>84</v>
      </c>
      <c r="Q141" s="2">
        <v>1</v>
      </c>
    </row>
    <row r="142" spans="1:17" x14ac:dyDescent="0.25">
      <c r="A142" t="s">
        <v>127</v>
      </c>
      <c r="B142" s="2" t="s">
        <v>19</v>
      </c>
      <c r="C142" s="2" t="s">
        <v>42</v>
      </c>
      <c r="D142" s="2">
        <v>1</v>
      </c>
      <c r="E142" s="2">
        <v>0</v>
      </c>
      <c r="F142" s="2">
        <v>4</v>
      </c>
      <c r="G142" s="2">
        <v>2</v>
      </c>
      <c r="H142" s="2">
        <v>9</v>
      </c>
      <c r="I142" s="2">
        <v>0</v>
      </c>
      <c r="J142" s="2">
        <v>2</v>
      </c>
      <c r="K142" s="2">
        <v>6</v>
      </c>
      <c r="L142" s="2">
        <v>0</v>
      </c>
      <c r="M142" s="2">
        <v>1</v>
      </c>
      <c r="N142" s="2">
        <v>2</v>
      </c>
      <c r="O142" s="2">
        <v>0</v>
      </c>
      <c r="P142" s="2">
        <f t="shared" si="3"/>
        <v>27</v>
      </c>
      <c r="Q142" s="2">
        <v>2</v>
      </c>
    </row>
    <row r="143" spans="1:17" x14ac:dyDescent="0.25">
      <c r="A143" t="s">
        <v>125</v>
      </c>
      <c r="B143" s="2" t="s">
        <v>126</v>
      </c>
      <c r="C143" s="2" t="s">
        <v>20</v>
      </c>
      <c r="D143" s="2">
        <v>0</v>
      </c>
      <c r="E143" s="2">
        <v>0</v>
      </c>
      <c r="F143" s="2">
        <v>0</v>
      </c>
      <c r="G143" s="2">
        <v>3</v>
      </c>
      <c r="H143" s="2">
        <v>10</v>
      </c>
      <c r="I143" s="2">
        <v>0</v>
      </c>
      <c r="J143" s="2">
        <v>1</v>
      </c>
      <c r="K143" s="2">
        <v>1</v>
      </c>
      <c r="L143" s="2"/>
      <c r="M143" s="2">
        <v>1</v>
      </c>
      <c r="N143" s="2"/>
      <c r="O143" s="2"/>
      <c r="P143" s="2">
        <f t="shared" si="3"/>
        <v>16</v>
      </c>
      <c r="Q143" s="2"/>
    </row>
    <row r="144" spans="1:17" x14ac:dyDescent="0.25">
      <c r="A144" t="s">
        <v>242</v>
      </c>
      <c r="B144" s="2" t="s">
        <v>19</v>
      </c>
      <c r="C144" s="2" t="s">
        <v>20</v>
      </c>
      <c r="D144" s="2">
        <v>7</v>
      </c>
      <c r="E144" s="2">
        <v>0</v>
      </c>
      <c r="F144" s="2">
        <v>15</v>
      </c>
      <c r="G144" s="2">
        <v>5</v>
      </c>
      <c r="H144" s="2">
        <v>12</v>
      </c>
      <c r="I144" s="2">
        <v>0</v>
      </c>
      <c r="J144" s="2">
        <v>0</v>
      </c>
      <c r="K144" s="2">
        <v>5</v>
      </c>
      <c r="L144" s="2">
        <v>0</v>
      </c>
      <c r="M144" s="2">
        <v>0</v>
      </c>
      <c r="N144" s="2">
        <v>0</v>
      </c>
      <c r="O144" s="2">
        <v>2</v>
      </c>
      <c r="P144" s="2">
        <f t="shared" si="3"/>
        <v>46</v>
      </c>
      <c r="Q144" s="2">
        <v>3</v>
      </c>
    </row>
    <row r="145" spans="1:17" x14ac:dyDescent="0.25">
      <c r="A145" t="s">
        <v>26</v>
      </c>
      <c r="B145" s="2" t="s">
        <v>19</v>
      </c>
      <c r="C145" s="2" t="s">
        <v>27</v>
      </c>
      <c r="D145" s="2">
        <v>3</v>
      </c>
      <c r="E145" s="2"/>
      <c r="F145" s="2">
        <v>13</v>
      </c>
      <c r="G145" s="2">
        <v>18</v>
      </c>
      <c r="H145" s="2">
        <v>18</v>
      </c>
      <c r="I145" s="2"/>
      <c r="J145" s="2"/>
      <c r="K145" s="2"/>
      <c r="L145" s="2"/>
      <c r="M145" s="2"/>
      <c r="N145" s="2">
        <v>15</v>
      </c>
      <c r="O145" s="2">
        <v>5</v>
      </c>
      <c r="P145" s="2">
        <f t="shared" si="3"/>
        <v>72</v>
      </c>
      <c r="Q145" s="2">
        <v>11</v>
      </c>
    </row>
    <row r="146" spans="1:17" x14ac:dyDescent="0.25">
      <c r="A146" t="s">
        <v>28</v>
      </c>
      <c r="B146" s="2" t="s">
        <v>19</v>
      </c>
      <c r="C146" s="2" t="s">
        <v>25</v>
      </c>
      <c r="D146" s="2"/>
      <c r="E146" s="2"/>
      <c r="F146" s="2">
        <v>1</v>
      </c>
      <c r="G146" s="2"/>
      <c r="H146" s="2">
        <v>4</v>
      </c>
      <c r="I146" s="2">
        <v>1</v>
      </c>
      <c r="J146" s="2"/>
      <c r="K146" s="2"/>
      <c r="L146" s="2"/>
      <c r="M146" s="2"/>
      <c r="N146" s="2"/>
      <c r="O146" s="2">
        <v>1</v>
      </c>
      <c r="P146" s="2">
        <f t="shared" si="3"/>
        <v>7</v>
      </c>
      <c r="Q146" s="2"/>
    </row>
    <row r="147" spans="1:17" x14ac:dyDescent="0.25">
      <c r="A147" t="s">
        <v>135</v>
      </c>
      <c r="B147" s="2" t="s">
        <v>19</v>
      </c>
      <c r="C147" s="2" t="s">
        <v>25</v>
      </c>
      <c r="D147" s="2"/>
      <c r="E147" s="2"/>
      <c r="F147" s="2"/>
      <c r="G147" s="2">
        <v>3</v>
      </c>
      <c r="H147" s="2">
        <v>8</v>
      </c>
      <c r="I147" s="2"/>
      <c r="J147" s="2">
        <v>1</v>
      </c>
      <c r="K147" s="2">
        <v>3</v>
      </c>
      <c r="L147" s="2">
        <v>2</v>
      </c>
      <c r="M147" s="2"/>
      <c r="N147" s="2"/>
      <c r="O147" s="2"/>
      <c r="P147" s="2">
        <f t="shared" si="3"/>
        <v>17</v>
      </c>
      <c r="Q147" s="2">
        <v>1</v>
      </c>
    </row>
    <row r="148" spans="1:17" x14ac:dyDescent="0.25">
      <c r="A148" t="s">
        <v>241</v>
      </c>
      <c r="B148" s="2" t="s">
        <v>19</v>
      </c>
      <c r="C148" s="2" t="s">
        <v>20</v>
      </c>
      <c r="D148" s="2">
        <v>1</v>
      </c>
      <c r="E148" s="2">
        <v>1</v>
      </c>
      <c r="F148" s="2">
        <v>2</v>
      </c>
      <c r="G148" s="2">
        <v>2</v>
      </c>
      <c r="H148" s="2">
        <v>2</v>
      </c>
      <c r="I148" s="2">
        <v>0</v>
      </c>
      <c r="J148" s="2">
        <v>0</v>
      </c>
      <c r="K148" s="2">
        <v>0</v>
      </c>
      <c r="L148" s="2">
        <v>0</v>
      </c>
      <c r="M148" s="2">
        <v>0</v>
      </c>
      <c r="N148" s="2">
        <v>0</v>
      </c>
      <c r="O148" s="2">
        <v>0</v>
      </c>
      <c r="P148" s="2">
        <f t="shared" si="3"/>
        <v>8</v>
      </c>
      <c r="Q148" s="2">
        <v>0</v>
      </c>
    </row>
    <row r="149" spans="1:17" x14ac:dyDescent="0.25">
      <c r="A149" t="s">
        <v>86</v>
      </c>
      <c r="B149" s="2" t="s">
        <v>19</v>
      </c>
      <c r="C149" s="2" t="s">
        <v>42</v>
      </c>
      <c r="D149" s="2">
        <v>0</v>
      </c>
      <c r="E149" s="2">
        <v>0</v>
      </c>
      <c r="F149" s="2">
        <v>1</v>
      </c>
      <c r="G149" s="2">
        <v>3</v>
      </c>
      <c r="H149" s="2">
        <v>3</v>
      </c>
      <c r="I149" s="2">
        <v>0</v>
      </c>
      <c r="J149" s="2">
        <v>2</v>
      </c>
      <c r="K149" s="2">
        <v>4</v>
      </c>
      <c r="L149" s="2">
        <v>0</v>
      </c>
      <c r="M149" s="2">
        <v>0</v>
      </c>
      <c r="N149" s="2">
        <v>2</v>
      </c>
      <c r="O149" s="2">
        <v>3</v>
      </c>
      <c r="P149" s="2">
        <f t="shared" si="3"/>
        <v>18</v>
      </c>
      <c r="Q149" s="2">
        <v>2</v>
      </c>
    </row>
    <row r="150" spans="1:17" x14ac:dyDescent="0.25">
      <c r="A150" t="s">
        <v>173</v>
      </c>
      <c r="B150" s="2" t="s">
        <v>19</v>
      </c>
      <c r="C150" s="2" t="s">
        <v>42</v>
      </c>
      <c r="D150" s="2"/>
      <c r="E150" s="2"/>
      <c r="F150" s="2">
        <v>2</v>
      </c>
      <c r="G150" s="2">
        <v>16</v>
      </c>
      <c r="H150" s="2">
        <v>7</v>
      </c>
      <c r="I150" s="2"/>
      <c r="J150" s="2"/>
      <c r="K150" s="2">
        <v>1</v>
      </c>
      <c r="L150" s="2">
        <v>1</v>
      </c>
      <c r="M150" s="2"/>
      <c r="N150" s="2"/>
      <c r="O150" s="2"/>
      <c r="P150" s="2">
        <f t="shared" si="3"/>
        <v>27</v>
      </c>
      <c r="Q150" s="2"/>
    </row>
    <row r="151" spans="1:17" x14ac:dyDescent="0.25">
      <c r="A151" t="s">
        <v>246</v>
      </c>
      <c r="B151" s="2" t="s">
        <v>19</v>
      </c>
      <c r="C151" s="2" t="s">
        <v>114</v>
      </c>
      <c r="D151" s="2">
        <v>2</v>
      </c>
      <c r="E151" s="2"/>
      <c r="F151" s="2">
        <v>4</v>
      </c>
      <c r="G151" s="2">
        <v>3</v>
      </c>
      <c r="H151" s="2"/>
      <c r="I151" s="2"/>
      <c r="J151" s="2"/>
      <c r="K151" s="2"/>
      <c r="L151" s="2">
        <v>1</v>
      </c>
      <c r="M151" s="2"/>
      <c r="N151" s="2"/>
      <c r="O151" s="2"/>
      <c r="P151" s="2">
        <f t="shared" si="3"/>
        <v>10</v>
      </c>
      <c r="Q151" s="2">
        <v>2</v>
      </c>
    </row>
    <row r="152" spans="1:17" x14ac:dyDescent="0.25">
      <c r="A152" t="s">
        <v>165</v>
      </c>
      <c r="B152" s="2" t="s">
        <v>19</v>
      </c>
      <c r="C152" s="2" t="s">
        <v>20</v>
      </c>
      <c r="D152" s="2">
        <v>8</v>
      </c>
      <c r="E152" s="2">
        <v>0</v>
      </c>
      <c r="F152" s="2">
        <v>1</v>
      </c>
      <c r="G152" s="2">
        <v>2</v>
      </c>
      <c r="H152" s="2">
        <v>6</v>
      </c>
      <c r="I152" s="2">
        <v>3</v>
      </c>
      <c r="J152" s="2">
        <v>3</v>
      </c>
      <c r="K152" s="2">
        <v>9</v>
      </c>
      <c r="L152" s="2">
        <v>1</v>
      </c>
      <c r="M152" s="2">
        <v>0</v>
      </c>
      <c r="N152" s="2">
        <v>6</v>
      </c>
      <c r="O152" s="2">
        <v>0</v>
      </c>
      <c r="P152" s="2">
        <f t="shared" si="3"/>
        <v>39</v>
      </c>
      <c r="Q152" s="2">
        <v>10</v>
      </c>
    </row>
    <row r="153" spans="1:17" x14ac:dyDescent="0.25">
      <c r="A153" t="s">
        <v>165</v>
      </c>
      <c r="B153" s="2" t="s">
        <v>166</v>
      </c>
      <c r="C153" s="2" t="s">
        <v>20</v>
      </c>
      <c r="D153" s="2">
        <v>1</v>
      </c>
      <c r="E153" s="2">
        <v>1</v>
      </c>
      <c r="F153" s="2">
        <v>1</v>
      </c>
      <c r="G153" s="2">
        <v>1</v>
      </c>
      <c r="H153" s="2">
        <v>3</v>
      </c>
      <c r="I153" s="2">
        <v>6</v>
      </c>
      <c r="J153" s="2">
        <v>2</v>
      </c>
      <c r="K153" s="2">
        <v>1</v>
      </c>
      <c r="L153" s="2">
        <v>2</v>
      </c>
      <c r="M153" s="2">
        <v>0</v>
      </c>
      <c r="N153" s="2">
        <v>2</v>
      </c>
      <c r="O153" s="2">
        <v>0</v>
      </c>
      <c r="P153" s="2">
        <f t="shared" si="3"/>
        <v>20</v>
      </c>
      <c r="Q153" s="2">
        <v>1</v>
      </c>
    </row>
    <row r="154" spans="1:17" x14ac:dyDescent="0.25">
      <c r="A154" t="s">
        <v>165</v>
      </c>
      <c r="B154" s="2" t="s">
        <v>167</v>
      </c>
      <c r="C154" s="2" t="s">
        <v>20</v>
      </c>
      <c r="D154" s="2">
        <v>2</v>
      </c>
      <c r="E154" s="2">
        <v>0</v>
      </c>
      <c r="F154" s="2">
        <v>0</v>
      </c>
      <c r="G154" s="2">
        <v>6</v>
      </c>
      <c r="H154" s="2">
        <v>15</v>
      </c>
      <c r="I154" s="2">
        <v>1</v>
      </c>
      <c r="J154" s="2">
        <v>1</v>
      </c>
      <c r="K154" s="2">
        <v>8</v>
      </c>
      <c r="L154" s="2">
        <v>3</v>
      </c>
      <c r="M154" s="2">
        <v>0</v>
      </c>
      <c r="N154" s="2">
        <v>2</v>
      </c>
      <c r="O154" s="2">
        <v>0</v>
      </c>
      <c r="P154" s="2">
        <f t="shared" si="3"/>
        <v>38</v>
      </c>
      <c r="Q154" s="2">
        <v>14</v>
      </c>
    </row>
    <row r="155" spans="1:17" x14ac:dyDescent="0.25">
      <c r="A155" t="s">
        <v>169</v>
      </c>
      <c r="B155" s="2" t="s">
        <v>19</v>
      </c>
      <c r="C155" s="2" t="s">
        <v>20</v>
      </c>
      <c r="D155" s="2">
        <v>1</v>
      </c>
      <c r="E155" s="2">
        <v>0</v>
      </c>
      <c r="F155" s="2">
        <v>7</v>
      </c>
      <c r="G155" s="2">
        <v>0</v>
      </c>
      <c r="H155" s="2">
        <v>1</v>
      </c>
      <c r="I155" s="2">
        <v>0</v>
      </c>
      <c r="J155" s="2">
        <v>0</v>
      </c>
      <c r="K155" s="2">
        <v>3</v>
      </c>
      <c r="L155" s="2">
        <v>4</v>
      </c>
      <c r="M155" s="2">
        <v>0</v>
      </c>
      <c r="N155" s="2">
        <v>0</v>
      </c>
      <c r="O155" s="2">
        <v>0</v>
      </c>
      <c r="P155" s="2">
        <f t="shared" si="3"/>
        <v>16</v>
      </c>
      <c r="Q155" s="2">
        <v>0</v>
      </c>
    </row>
    <row r="156" spans="1:17" x14ac:dyDescent="0.25">
      <c r="A156" t="s">
        <v>238</v>
      </c>
      <c r="B156" s="2" t="s">
        <v>19</v>
      </c>
      <c r="C156" s="2" t="s">
        <v>20</v>
      </c>
      <c r="D156" s="2">
        <v>11</v>
      </c>
      <c r="E156" s="2"/>
      <c r="F156" s="2">
        <v>16</v>
      </c>
      <c r="G156" s="2">
        <v>26</v>
      </c>
      <c r="H156" s="2">
        <v>28</v>
      </c>
      <c r="I156" s="2"/>
      <c r="J156" s="2">
        <v>4</v>
      </c>
      <c r="K156" s="2">
        <v>14</v>
      </c>
      <c r="L156" s="2"/>
      <c r="M156" s="2">
        <v>4</v>
      </c>
      <c r="N156" s="2">
        <v>0</v>
      </c>
      <c r="O156" s="2"/>
      <c r="P156" s="2">
        <f t="shared" si="3"/>
        <v>103</v>
      </c>
      <c r="Q156" s="2">
        <v>4</v>
      </c>
    </row>
    <row r="157" spans="1:17" x14ac:dyDescent="0.25">
      <c r="A157" t="s">
        <v>43</v>
      </c>
      <c r="B157" s="2" t="s">
        <v>19</v>
      </c>
      <c r="C157" s="2" t="s">
        <v>25</v>
      </c>
      <c r="D157" s="2">
        <v>1</v>
      </c>
      <c r="E157" s="2"/>
      <c r="F157" s="2">
        <v>1</v>
      </c>
      <c r="G157" s="2">
        <v>3</v>
      </c>
      <c r="H157" s="2">
        <v>1</v>
      </c>
      <c r="I157" s="2"/>
      <c r="J157" s="2"/>
      <c r="K157" s="2">
        <v>1</v>
      </c>
      <c r="L157" s="2"/>
      <c r="M157" s="2">
        <v>1</v>
      </c>
      <c r="N157" s="2"/>
      <c r="O157" s="2"/>
      <c r="P157" s="2">
        <f t="shared" si="3"/>
        <v>8</v>
      </c>
      <c r="Q157" s="2"/>
    </row>
    <row r="158" spans="1:17" x14ac:dyDescent="0.25">
      <c r="A158" t="s">
        <v>87</v>
      </c>
      <c r="B158" s="2" t="s">
        <v>19</v>
      </c>
      <c r="C158" s="2" t="s">
        <v>42</v>
      </c>
      <c r="D158" s="2">
        <v>2</v>
      </c>
      <c r="E158" s="2">
        <v>0</v>
      </c>
      <c r="F158" s="2">
        <v>5</v>
      </c>
      <c r="G158" s="2">
        <v>3</v>
      </c>
      <c r="H158" s="2">
        <v>9</v>
      </c>
      <c r="I158" s="2">
        <v>0</v>
      </c>
      <c r="J158" s="2">
        <v>0</v>
      </c>
      <c r="K158" s="2"/>
      <c r="L158" s="2">
        <v>0</v>
      </c>
      <c r="M158" s="2">
        <v>0</v>
      </c>
      <c r="N158" s="2">
        <v>0</v>
      </c>
      <c r="O158" s="2">
        <v>0</v>
      </c>
      <c r="P158" s="2">
        <f t="shared" si="3"/>
        <v>19</v>
      </c>
      <c r="Q158" s="2">
        <v>9</v>
      </c>
    </row>
    <row r="159" spans="1:17" x14ac:dyDescent="0.25">
      <c r="A159" t="s">
        <v>186</v>
      </c>
      <c r="B159" s="2" t="s">
        <v>19</v>
      </c>
      <c r="C159" s="2" t="s">
        <v>20</v>
      </c>
      <c r="D159" s="2">
        <v>4</v>
      </c>
      <c r="E159" s="2">
        <v>0</v>
      </c>
      <c r="F159" s="2">
        <v>28</v>
      </c>
      <c r="G159" s="2">
        <v>25</v>
      </c>
      <c r="H159" s="2">
        <v>33</v>
      </c>
      <c r="I159" s="2">
        <v>6</v>
      </c>
      <c r="J159" s="2">
        <v>7</v>
      </c>
      <c r="K159" s="2">
        <v>18</v>
      </c>
      <c r="L159" s="2">
        <v>6</v>
      </c>
      <c r="M159" s="2">
        <v>1</v>
      </c>
      <c r="N159" s="2">
        <v>8</v>
      </c>
      <c r="O159" s="2">
        <v>1</v>
      </c>
      <c r="P159" s="2">
        <f t="shared" si="3"/>
        <v>137</v>
      </c>
      <c r="Q159" s="2">
        <v>19</v>
      </c>
    </row>
    <row r="160" spans="1:17" x14ac:dyDescent="0.25">
      <c r="A160" t="s">
        <v>95</v>
      </c>
      <c r="B160" s="2" t="s">
        <v>19</v>
      </c>
      <c r="C160" s="2" t="s">
        <v>42</v>
      </c>
      <c r="D160" s="2"/>
      <c r="E160" s="2"/>
      <c r="F160" s="2">
        <v>1</v>
      </c>
      <c r="G160" s="2">
        <v>2</v>
      </c>
      <c r="H160" s="2">
        <v>2</v>
      </c>
      <c r="I160" s="2"/>
      <c r="J160" s="2"/>
      <c r="K160" s="2">
        <v>2</v>
      </c>
      <c r="L160" s="2">
        <v>1</v>
      </c>
      <c r="M160" s="2">
        <v>1</v>
      </c>
      <c r="N160" s="2"/>
      <c r="O160" s="2"/>
      <c r="P160" s="2">
        <f t="shared" si="3"/>
        <v>9</v>
      </c>
      <c r="Q160" s="2"/>
    </row>
    <row r="161" spans="1:17" x14ac:dyDescent="0.25">
      <c r="A161" t="s">
        <v>247</v>
      </c>
      <c r="B161" s="2" t="s">
        <v>19</v>
      </c>
      <c r="C161" s="2" t="s">
        <v>25</v>
      </c>
      <c r="D161" s="2">
        <v>2</v>
      </c>
      <c r="E161" s="2"/>
      <c r="F161" s="2">
        <v>21</v>
      </c>
      <c r="G161" s="2">
        <v>3</v>
      </c>
      <c r="H161" s="2">
        <v>1</v>
      </c>
      <c r="I161" s="2"/>
      <c r="J161" s="2">
        <v>1</v>
      </c>
      <c r="K161" s="2">
        <v>12</v>
      </c>
      <c r="L161" s="2"/>
      <c r="M161" s="2">
        <v>2</v>
      </c>
      <c r="N161" s="2"/>
      <c r="O161" s="2"/>
      <c r="P161" s="2">
        <f t="shared" si="3"/>
        <v>42</v>
      </c>
      <c r="Q161" s="2">
        <v>13</v>
      </c>
    </row>
    <row r="162" spans="1:17" x14ac:dyDescent="0.25">
      <c r="A162" t="s">
        <v>168</v>
      </c>
      <c r="B162" s="2" t="s">
        <v>19</v>
      </c>
      <c r="C162" s="2" t="s">
        <v>20</v>
      </c>
      <c r="D162" s="2">
        <v>8</v>
      </c>
      <c r="E162" s="2">
        <v>0</v>
      </c>
      <c r="F162" s="2">
        <v>5</v>
      </c>
      <c r="G162" s="2">
        <v>15</v>
      </c>
      <c r="H162" s="2">
        <v>20</v>
      </c>
      <c r="I162" s="2">
        <v>0</v>
      </c>
      <c r="J162" s="2">
        <v>0</v>
      </c>
      <c r="K162" s="2">
        <v>16</v>
      </c>
      <c r="L162" s="2">
        <v>1</v>
      </c>
      <c r="M162" s="2">
        <v>0</v>
      </c>
      <c r="N162" s="2">
        <v>0</v>
      </c>
      <c r="O162" s="2">
        <v>9</v>
      </c>
      <c r="P162" s="2">
        <f t="shared" si="3"/>
        <v>74</v>
      </c>
      <c r="Q162" s="2">
        <v>7</v>
      </c>
    </row>
    <row r="163" spans="1:17" x14ac:dyDescent="0.25">
      <c r="A163" t="s">
        <v>183</v>
      </c>
      <c r="B163" s="2" t="s">
        <v>19</v>
      </c>
      <c r="C163" s="2" t="s">
        <v>20</v>
      </c>
      <c r="D163" s="2">
        <v>1</v>
      </c>
      <c r="E163" s="2"/>
      <c r="F163" s="2">
        <v>10</v>
      </c>
      <c r="G163" s="2">
        <v>1</v>
      </c>
      <c r="H163" s="2">
        <v>9</v>
      </c>
      <c r="I163" s="2"/>
      <c r="J163" s="2">
        <v>1</v>
      </c>
      <c r="K163" s="2">
        <v>1</v>
      </c>
      <c r="L163" s="2"/>
      <c r="M163" s="2"/>
      <c r="N163" s="2"/>
      <c r="O163" s="2"/>
      <c r="P163" s="2">
        <f t="shared" si="3"/>
        <v>23</v>
      </c>
      <c r="Q163" s="2">
        <v>9</v>
      </c>
    </row>
    <row r="164" spans="1:17" x14ac:dyDescent="0.25">
      <c r="A164" t="s">
        <v>184</v>
      </c>
      <c r="B164" s="2" t="s">
        <v>19</v>
      </c>
      <c r="C164" s="2" t="s">
        <v>42</v>
      </c>
      <c r="D164" s="2">
        <v>5</v>
      </c>
      <c r="E164" s="2">
        <v>0</v>
      </c>
      <c r="F164" s="2">
        <v>5</v>
      </c>
      <c r="G164" s="2">
        <v>9</v>
      </c>
      <c r="H164" s="2">
        <v>3</v>
      </c>
      <c r="I164" s="2">
        <v>0</v>
      </c>
      <c r="J164" s="2">
        <v>5</v>
      </c>
      <c r="K164" s="2">
        <v>1</v>
      </c>
      <c r="L164" s="2">
        <v>0</v>
      </c>
      <c r="M164" s="2">
        <v>0</v>
      </c>
      <c r="N164" s="2">
        <v>0</v>
      </c>
      <c r="O164" s="2">
        <v>0</v>
      </c>
      <c r="P164" s="2">
        <f t="shared" si="3"/>
        <v>28</v>
      </c>
      <c r="Q164" s="2">
        <v>5</v>
      </c>
    </row>
    <row r="165" spans="1:17" x14ac:dyDescent="0.25">
      <c r="A165" t="s">
        <v>48</v>
      </c>
      <c r="B165" s="2" t="s">
        <v>49</v>
      </c>
      <c r="C165" s="2" t="s">
        <v>20</v>
      </c>
      <c r="D165" s="2"/>
      <c r="E165" s="2"/>
      <c r="F165" s="2">
        <v>1</v>
      </c>
      <c r="G165" s="2"/>
      <c r="H165" s="2">
        <v>1</v>
      </c>
      <c r="I165" s="2"/>
      <c r="J165" s="2"/>
      <c r="K165" s="2">
        <v>1</v>
      </c>
      <c r="L165" s="2"/>
      <c r="M165" s="2"/>
      <c r="N165" s="2"/>
      <c r="O165" s="2"/>
      <c r="P165" s="2">
        <f t="shared" si="3"/>
        <v>3</v>
      </c>
      <c r="Q165" s="2">
        <v>1</v>
      </c>
    </row>
    <row r="166" spans="1:17" x14ac:dyDescent="0.25">
      <c r="A166" t="s">
        <v>122</v>
      </c>
      <c r="B166" s="2" t="s">
        <v>19</v>
      </c>
      <c r="C166" s="2" t="s">
        <v>42</v>
      </c>
      <c r="D166" s="2">
        <v>2</v>
      </c>
      <c r="E166" s="2">
        <v>0</v>
      </c>
      <c r="F166" s="2">
        <v>6</v>
      </c>
      <c r="G166" s="2">
        <v>1</v>
      </c>
      <c r="H166" s="2">
        <v>6</v>
      </c>
      <c r="I166" s="2">
        <v>0</v>
      </c>
      <c r="J166" s="2">
        <v>1</v>
      </c>
      <c r="K166" s="2">
        <v>1</v>
      </c>
      <c r="L166" s="2">
        <v>0</v>
      </c>
      <c r="M166" s="2">
        <v>0</v>
      </c>
      <c r="N166" s="2">
        <v>0</v>
      </c>
      <c r="O166" s="2">
        <v>0</v>
      </c>
      <c r="P166" s="2">
        <f t="shared" si="3"/>
        <v>17</v>
      </c>
      <c r="Q166" s="2">
        <v>1</v>
      </c>
    </row>
    <row r="167" spans="1:17" x14ac:dyDescent="0.25">
      <c r="A167" t="s">
        <v>47</v>
      </c>
      <c r="B167" s="2" t="s">
        <v>19</v>
      </c>
      <c r="C167" s="2" t="s">
        <v>20</v>
      </c>
      <c r="D167" s="2">
        <v>1</v>
      </c>
      <c r="E167" s="2">
        <v>0</v>
      </c>
      <c r="F167" s="2">
        <v>5</v>
      </c>
      <c r="G167" s="2">
        <v>4</v>
      </c>
      <c r="H167" s="2">
        <v>9</v>
      </c>
      <c r="I167" s="2">
        <v>0</v>
      </c>
      <c r="J167" s="2">
        <v>1</v>
      </c>
      <c r="K167" s="2">
        <v>3</v>
      </c>
      <c r="L167" s="2">
        <v>3</v>
      </c>
      <c r="M167" s="2">
        <v>1</v>
      </c>
      <c r="N167" s="2">
        <v>2</v>
      </c>
      <c r="O167" s="2">
        <v>2</v>
      </c>
      <c r="P167" s="2">
        <f t="shared" si="3"/>
        <v>31</v>
      </c>
      <c r="Q167" s="2">
        <v>5</v>
      </c>
    </row>
    <row r="168" spans="1:17" x14ac:dyDescent="0.25">
      <c r="A168" t="s">
        <v>187</v>
      </c>
      <c r="B168" s="2" t="s">
        <v>19</v>
      </c>
      <c r="C168" s="2" t="s">
        <v>20</v>
      </c>
      <c r="D168" s="2">
        <v>2</v>
      </c>
      <c r="E168" s="2">
        <v>0</v>
      </c>
      <c r="F168" s="2">
        <v>6</v>
      </c>
      <c r="G168" s="2">
        <v>1</v>
      </c>
      <c r="H168" s="2">
        <v>5</v>
      </c>
      <c r="I168" s="2">
        <v>0</v>
      </c>
      <c r="J168" s="2">
        <v>0</v>
      </c>
      <c r="K168" s="2">
        <v>3</v>
      </c>
      <c r="L168" s="2">
        <v>1</v>
      </c>
      <c r="M168" s="2">
        <v>0</v>
      </c>
      <c r="N168" s="2">
        <v>5</v>
      </c>
      <c r="O168" s="2">
        <v>0</v>
      </c>
      <c r="P168" s="2">
        <f t="shared" si="3"/>
        <v>23</v>
      </c>
      <c r="Q168" s="2">
        <v>3</v>
      </c>
    </row>
    <row r="169" spans="1:17" x14ac:dyDescent="0.25">
      <c r="A169" t="s">
        <v>52</v>
      </c>
      <c r="B169" s="2" t="s">
        <v>49</v>
      </c>
      <c r="C169" s="2" t="s">
        <v>20</v>
      </c>
      <c r="D169" s="2">
        <v>1</v>
      </c>
      <c r="E169" s="2">
        <v>0</v>
      </c>
      <c r="F169" s="2">
        <v>1</v>
      </c>
      <c r="G169" s="2">
        <v>7</v>
      </c>
      <c r="H169" s="2">
        <v>7</v>
      </c>
      <c r="I169" s="2">
        <v>0</v>
      </c>
      <c r="J169" s="2">
        <v>0</v>
      </c>
      <c r="K169" s="2">
        <v>0</v>
      </c>
      <c r="L169" s="2">
        <v>0</v>
      </c>
      <c r="M169" s="2">
        <v>0</v>
      </c>
      <c r="N169" s="2">
        <v>0</v>
      </c>
      <c r="O169" s="2">
        <v>0</v>
      </c>
      <c r="P169" s="2">
        <f t="shared" si="3"/>
        <v>16</v>
      </c>
      <c r="Q169" s="2">
        <v>1</v>
      </c>
    </row>
    <row r="170" spans="1:17" x14ac:dyDescent="0.25">
      <c r="A170" t="s">
        <v>111</v>
      </c>
      <c r="B170" s="2" t="s">
        <v>19</v>
      </c>
      <c r="C170" s="2" t="s">
        <v>20</v>
      </c>
      <c r="D170" s="2"/>
      <c r="E170" s="2">
        <v>2</v>
      </c>
      <c r="F170" s="2">
        <v>3</v>
      </c>
      <c r="G170" s="2">
        <v>2</v>
      </c>
      <c r="H170" s="2">
        <v>4</v>
      </c>
      <c r="I170" s="2"/>
      <c r="J170" s="2"/>
      <c r="K170" s="2">
        <v>1</v>
      </c>
      <c r="L170" s="2">
        <v>2</v>
      </c>
      <c r="M170" s="2"/>
      <c r="N170" s="2"/>
      <c r="O170" s="2"/>
      <c r="P170" s="2">
        <f t="shared" si="3"/>
        <v>14</v>
      </c>
      <c r="Q170" s="2">
        <v>1</v>
      </c>
    </row>
    <row r="171" spans="1:17" x14ac:dyDescent="0.25">
      <c r="A171" t="s">
        <v>123</v>
      </c>
      <c r="B171" s="2" t="s">
        <v>19</v>
      </c>
      <c r="C171" s="2" t="s">
        <v>20</v>
      </c>
      <c r="D171" s="2">
        <v>1</v>
      </c>
      <c r="E171" s="2">
        <v>2</v>
      </c>
      <c r="F171" s="2">
        <v>3</v>
      </c>
      <c r="G171" s="2">
        <v>6</v>
      </c>
      <c r="H171" s="2">
        <v>7</v>
      </c>
      <c r="I171" s="2">
        <v>1</v>
      </c>
      <c r="J171" s="2">
        <v>2</v>
      </c>
      <c r="K171" s="2">
        <v>3</v>
      </c>
      <c r="L171" s="2">
        <v>1</v>
      </c>
      <c r="M171" s="2">
        <v>0</v>
      </c>
      <c r="N171" s="2">
        <v>1</v>
      </c>
      <c r="O171" s="2">
        <v>0</v>
      </c>
      <c r="P171" s="2">
        <f t="shared" si="3"/>
        <v>27</v>
      </c>
      <c r="Q171" s="2">
        <v>1</v>
      </c>
    </row>
    <row r="172" spans="1:17" x14ac:dyDescent="0.25">
      <c r="A172" t="s">
        <v>108</v>
      </c>
      <c r="B172" s="2" t="s">
        <v>19</v>
      </c>
      <c r="C172" s="2" t="s">
        <v>20</v>
      </c>
      <c r="D172" s="2">
        <v>1</v>
      </c>
      <c r="E172" s="2"/>
      <c r="F172" s="2">
        <v>3</v>
      </c>
      <c r="G172" s="2">
        <v>10</v>
      </c>
      <c r="H172" s="2">
        <v>1</v>
      </c>
      <c r="I172" s="2"/>
      <c r="J172" s="2"/>
      <c r="K172" s="2"/>
      <c r="L172" s="2">
        <v>1</v>
      </c>
      <c r="M172" s="2"/>
      <c r="N172" s="2"/>
      <c r="O172" s="2"/>
      <c r="P172" s="2">
        <f t="shared" si="3"/>
        <v>16</v>
      </c>
      <c r="Q172" s="2">
        <v>2</v>
      </c>
    </row>
    <row r="173" spans="1:17" x14ac:dyDescent="0.25">
      <c r="A173" t="s">
        <v>158</v>
      </c>
      <c r="B173" s="2" t="s">
        <v>159</v>
      </c>
      <c r="C173" s="2" t="s">
        <v>20</v>
      </c>
      <c r="D173" s="2">
        <v>1</v>
      </c>
      <c r="E173" s="2">
        <v>4</v>
      </c>
      <c r="F173" s="2">
        <v>8</v>
      </c>
      <c r="G173" s="2">
        <v>0</v>
      </c>
      <c r="H173" s="2">
        <v>7</v>
      </c>
      <c r="I173" s="2">
        <v>3</v>
      </c>
      <c r="J173" s="2">
        <v>15</v>
      </c>
      <c r="K173" s="2">
        <v>32</v>
      </c>
      <c r="L173" s="2">
        <v>2</v>
      </c>
      <c r="M173" s="2">
        <v>3</v>
      </c>
      <c r="N173" s="2">
        <v>2</v>
      </c>
      <c r="O173" s="2">
        <v>1</v>
      </c>
      <c r="P173" s="2">
        <f t="shared" si="3"/>
        <v>78</v>
      </c>
      <c r="Q173" s="2">
        <v>5</v>
      </c>
    </row>
    <row r="174" spans="1:17" x14ac:dyDescent="0.25">
      <c r="A174" t="s">
        <v>154</v>
      </c>
      <c r="B174" s="2" t="s">
        <v>19</v>
      </c>
      <c r="C174" s="2" t="s">
        <v>20</v>
      </c>
      <c r="D174" s="2">
        <v>4</v>
      </c>
      <c r="E174" s="2">
        <v>5</v>
      </c>
      <c r="F174" s="2"/>
      <c r="G174" s="2">
        <v>9</v>
      </c>
      <c r="H174" s="2">
        <v>2</v>
      </c>
      <c r="I174" s="2"/>
      <c r="J174" s="2"/>
      <c r="K174" s="2">
        <v>5</v>
      </c>
      <c r="L174" s="2"/>
      <c r="M174" s="2">
        <v>2</v>
      </c>
      <c r="N174" s="2"/>
      <c r="O174" s="2"/>
      <c r="P174" s="2">
        <f t="shared" si="3"/>
        <v>27</v>
      </c>
      <c r="Q174" s="2">
        <v>2</v>
      </c>
    </row>
    <row r="175" spans="1:17" x14ac:dyDescent="0.25">
      <c r="D175" s="2">
        <f t="shared" ref="D175:P175" si="4">SUM(D2:D174)</f>
        <v>566</v>
      </c>
      <c r="E175" s="2">
        <f t="shared" si="4"/>
        <v>371</v>
      </c>
      <c r="F175" s="2">
        <f t="shared" si="4"/>
        <v>1061</v>
      </c>
      <c r="G175" s="2">
        <f t="shared" si="4"/>
        <v>1268</v>
      </c>
      <c r="H175" s="2">
        <f t="shared" si="4"/>
        <v>1492</v>
      </c>
      <c r="I175" s="2">
        <f t="shared" si="4"/>
        <v>211</v>
      </c>
      <c r="J175" s="2">
        <f t="shared" si="4"/>
        <v>391</v>
      </c>
      <c r="K175" s="2">
        <f t="shared" si="4"/>
        <v>809</v>
      </c>
      <c r="L175" s="2">
        <f t="shared" si="4"/>
        <v>254</v>
      </c>
      <c r="M175" s="2">
        <f t="shared" si="4"/>
        <v>58</v>
      </c>
      <c r="N175" s="2">
        <f t="shared" si="4"/>
        <v>296</v>
      </c>
      <c r="O175" s="2">
        <f t="shared" si="4"/>
        <v>277</v>
      </c>
      <c r="P175" s="60">
        <f t="shared" si="4"/>
        <v>7054</v>
      </c>
      <c r="Q175" s="2">
        <f>SUM(Q2:Q159)</f>
        <v>1095</v>
      </c>
    </row>
    <row r="176" spans="1:17" x14ac:dyDescent="0.25">
      <c r="D176">
        <f>D175/P175</f>
        <v>8.023816274454211E-2</v>
      </c>
      <c r="E176">
        <f>E175/P175</f>
        <v>5.2594272753047913E-2</v>
      </c>
      <c r="F176">
        <f>F175/P175</f>
        <v>0.15041111426141196</v>
      </c>
      <c r="G176">
        <f>G175/P175</f>
        <v>0.17975616671392117</v>
      </c>
      <c r="H176">
        <f>H175/P175</f>
        <v>0.21151119931953502</v>
      </c>
      <c r="I176">
        <f>I175/P175</f>
        <v>2.9912106606180891E-2</v>
      </c>
      <c r="J176">
        <f>J175/P175</f>
        <v>5.5429543521406291E-2</v>
      </c>
      <c r="K176">
        <f>K175/P175</f>
        <v>0.1146867025800964</v>
      </c>
      <c r="L176">
        <f>L175/P175</f>
        <v>3.6007938758151406E-2</v>
      </c>
      <c r="M176" s="17">
        <f>M175/P175</f>
        <v>8.2222852282392966E-3</v>
      </c>
      <c r="N176" s="17">
        <f>N175/P175</f>
        <v>4.1962007371703997E-2</v>
      </c>
      <c r="O176">
        <f>O175/P175</f>
        <v>3.9268500141763536E-2</v>
      </c>
      <c r="Q176">
        <f>Q175/P175</f>
        <v>0.1552310745676212</v>
      </c>
    </row>
    <row r="177" spans="4:11" x14ac:dyDescent="0.25">
      <c r="D177" s="61">
        <f>SUM(D176+E176+F176+G176)</f>
        <v>0.46299971647292315</v>
      </c>
      <c r="E177" s="62"/>
      <c r="F177" s="62"/>
      <c r="G177" s="62"/>
      <c r="H177" s="63">
        <f>SUM(H176:I176)</f>
        <v>0.24142330592571593</v>
      </c>
      <c r="I177" s="63"/>
      <c r="J177" s="64">
        <f>SUM(J176:K176)</f>
        <v>0.17011624610150269</v>
      </c>
      <c r="K177" s="64"/>
    </row>
    <row r="178" spans="4:11" x14ac:dyDescent="0.25">
      <c r="D178" t="s">
        <v>255</v>
      </c>
      <c r="H178" t="s">
        <v>256</v>
      </c>
      <c r="J178" t="s">
        <v>257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7ED24-E655-4FED-9843-B6751E4CE79F}">
  <dimension ref="A1:Q178"/>
  <sheetViews>
    <sheetView topLeftCell="A169" workbookViewId="0">
      <selection activeCell="A174" sqref="A174"/>
    </sheetView>
  </sheetViews>
  <sheetFormatPr defaultRowHeight="15" x14ac:dyDescent="0.25"/>
  <sheetData>
    <row r="1" spans="1:17" x14ac:dyDescent="0.25">
      <c r="A1" s="43" t="s">
        <v>0</v>
      </c>
      <c r="B1" s="43" t="s">
        <v>1</v>
      </c>
      <c r="C1" s="43" t="s">
        <v>220</v>
      </c>
      <c r="D1" s="43" t="s">
        <v>222</v>
      </c>
      <c r="E1" s="43" t="s">
        <v>223</v>
      </c>
      <c r="F1" s="43" t="s">
        <v>221</v>
      </c>
      <c r="G1" s="43" t="s">
        <v>224</v>
      </c>
      <c r="H1" s="43" t="s">
        <v>225</v>
      </c>
      <c r="I1" s="43" t="s">
        <v>226</v>
      </c>
      <c r="J1" s="43" t="s">
        <v>227</v>
      </c>
      <c r="K1" s="43" t="s">
        <v>228</v>
      </c>
      <c r="L1" s="43" t="s">
        <v>229</v>
      </c>
      <c r="M1" s="43" t="s">
        <v>230</v>
      </c>
      <c r="N1" s="43" t="s">
        <v>231</v>
      </c>
      <c r="O1" s="43" t="s">
        <v>611</v>
      </c>
      <c r="P1" s="43" t="s">
        <v>612</v>
      </c>
      <c r="Q1" s="65" t="s">
        <v>233</v>
      </c>
    </row>
    <row r="2" spans="1:17" x14ac:dyDescent="0.25">
      <c r="A2" t="s">
        <v>37</v>
      </c>
      <c r="B2" s="2" t="s">
        <v>19</v>
      </c>
      <c r="C2" s="2">
        <v>0</v>
      </c>
      <c r="D2" s="2">
        <v>6</v>
      </c>
      <c r="E2" s="2">
        <v>8</v>
      </c>
      <c r="F2" s="2">
        <v>0</v>
      </c>
      <c r="G2" s="2">
        <v>0</v>
      </c>
      <c r="H2" s="2">
        <v>1</v>
      </c>
      <c r="I2" s="2">
        <v>0</v>
      </c>
      <c r="J2" s="2">
        <v>2</v>
      </c>
      <c r="K2" s="2">
        <v>3</v>
      </c>
      <c r="L2" s="2">
        <v>0</v>
      </c>
      <c r="M2" s="2">
        <v>0</v>
      </c>
      <c r="N2" s="2">
        <v>0</v>
      </c>
      <c r="O2" s="2">
        <f t="shared" ref="O2:O174" si="0">C2+D2+E2+F2+G2+H2+I2+J2+K2+L2+M2+N2</f>
        <v>20</v>
      </c>
      <c r="P2" s="2">
        <v>20</v>
      </c>
      <c r="Q2" s="66">
        <v>0</v>
      </c>
    </row>
    <row r="3" spans="1:17" x14ac:dyDescent="0.25">
      <c r="A3" t="s">
        <v>129</v>
      </c>
      <c r="B3" s="2" t="s">
        <v>19</v>
      </c>
      <c r="C3" s="2">
        <v>0</v>
      </c>
      <c r="D3" s="2">
        <v>3</v>
      </c>
      <c r="E3" s="2">
        <v>6</v>
      </c>
      <c r="F3" s="2">
        <v>0</v>
      </c>
      <c r="G3" s="2">
        <v>3</v>
      </c>
      <c r="H3" s="2">
        <v>1</v>
      </c>
      <c r="I3" s="2">
        <v>0</v>
      </c>
      <c r="J3" s="2">
        <v>2</v>
      </c>
      <c r="K3" s="2">
        <v>0</v>
      </c>
      <c r="L3" s="2">
        <v>0</v>
      </c>
      <c r="M3" s="2">
        <v>0</v>
      </c>
      <c r="N3" s="2">
        <v>0</v>
      </c>
      <c r="O3" s="2">
        <f t="shared" si="0"/>
        <v>15</v>
      </c>
      <c r="P3" s="2">
        <v>16</v>
      </c>
      <c r="Q3" s="66">
        <v>1</v>
      </c>
    </row>
    <row r="4" spans="1:17" x14ac:dyDescent="0.25">
      <c r="A4" t="s">
        <v>58</v>
      </c>
      <c r="B4" s="2" t="s">
        <v>19</v>
      </c>
      <c r="C4" s="2">
        <v>2</v>
      </c>
      <c r="D4" s="2">
        <v>14</v>
      </c>
      <c r="E4" s="2">
        <v>13</v>
      </c>
      <c r="F4" s="2">
        <v>2</v>
      </c>
      <c r="G4" s="2">
        <v>4</v>
      </c>
      <c r="H4" s="2">
        <v>0</v>
      </c>
      <c r="I4" s="2">
        <v>4</v>
      </c>
      <c r="J4" s="2">
        <v>11</v>
      </c>
      <c r="K4" s="2">
        <v>1</v>
      </c>
      <c r="L4" s="2">
        <v>0</v>
      </c>
      <c r="M4" s="2">
        <v>8</v>
      </c>
      <c r="N4" s="2">
        <v>0</v>
      </c>
      <c r="O4" s="2">
        <f t="shared" si="0"/>
        <v>59</v>
      </c>
      <c r="P4" s="2">
        <v>80</v>
      </c>
      <c r="Q4" s="66">
        <v>21</v>
      </c>
    </row>
    <row r="5" spans="1:17" x14ac:dyDescent="0.25">
      <c r="A5" t="s">
        <v>56</v>
      </c>
      <c r="B5" s="2" t="s">
        <v>19</v>
      </c>
      <c r="C5" s="2">
        <v>6</v>
      </c>
      <c r="D5" s="2">
        <v>15</v>
      </c>
      <c r="E5" s="2">
        <v>10</v>
      </c>
      <c r="F5" s="2">
        <v>0</v>
      </c>
      <c r="G5" s="2">
        <v>10</v>
      </c>
      <c r="H5" s="2">
        <v>1</v>
      </c>
      <c r="I5" s="2">
        <v>1</v>
      </c>
      <c r="J5" s="2">
        <v>10</v>
      </c>
      <c r="K5" s="2">
        <v>3</v>
      </c>
      <c r="L5" s="2">
        <v>0</v>
      </c>
      <c r="M5" s="2">
        <v>0</v>
      </c>
      <c r="N5" s="2">
        <v>2</v>
      </c>
      <c r="O5" s="2">
        <f t="shared" si="0"/>
        <v>58</v>
      </c>
      <c r="P5" s="2">
        <v>90</v>
      </c>
      <c r="Q5" s="66">
        <v>32</v>
      </c>
    </row>
    <row r="6" spans="1:17" x14ac:dyDescent="0.25">
      <c r="A6" t="s">
        <v>54</v>
      </c>
      <c r="B6" s="2" t="s">
        <v>19</v>
      </c>
      <c r="C6" s="2">
        <v>1</v>
      </c>
      <c r="D6" s="2">
        <v>5</v>
      </c>
      <c r="E6" s="2">
        <v>0</v>
      </c>
      <c r="F6" s="2">
        <v>0</v>
      </c>
      <c r="G6" s="2">
        <v>5</v>
      </c>
      <c r="H6" s="2">
        <v>0</v>
      </c>
      <c r="I6" s="2">
        <v>1</v>
      </c>
      <c r="J6" s="2">
        <v>4</v>
      </c>
      <c r="K6" s="2">
        <v>0</v>
      </c>
      <c r="L6" s="2">
        <v>0</v>
      </c>
      <c r="M6" s="2">
        <v>0</v>
      </c>
      <c r="N6" s="2">
        <v>0</v>
      </c>
      <c r="O6" s="2">
        <f t="shared" si="0"/>
        <v>16</v>
      </c>
      <c r="P6" s="2">
        <v>16</v>
      </c>
      <c r="Q6" s="66">
        <v>0</v>
      </c>
    </row>
    <row r="7" spans="1:17" x14ac:dyDescent="0.25">
      <c r="A7" t="s">
        <v>88</v>
      </c>
      <c r="B7" s="2" t="s">
        <v>19</v>
      </c>
      <c r="C7" s="2">
        <v>1</v>
      </c>
      <c r="D7" s="2">
        <v>2</v>
      </c>
      <c r="E7" s="2">
        <v>3</v>
      </c>
      <c r="F7" s="2">
        <v>0</v>
      </c>
      <c r="G7" s="2">
        <v>0</v>
      </c>
      <c r="H7" s="2">
        <v>1</v>
      </c>
      <c r="I7" s="2">
        <v>0</v>
      </c>
      <c r="J7" s="2">
        <v>1</v>
      </c>
      <c r="K7" s="2">
        <v>0</v>
      </c>
      <c r="L7" s="2">
        <v>0</v>
      </c>
      <c r="M7" s="2">
        <v>1</v>
      </c>
      <c r="N7" s="2">
        <v>0</v>
      </c>
      <c r="O7" s="2">
        <f t="shared" si="0"/>
        <v>9</v>
      </c>
      <c r="P7" s="2">
        <v>10</v>
      </c>
      <c r="Q7" s="66">
        <v>1</v>
      </c>
    </row>
    <row r="8" spans="1:17" x14ac:dyDescent="0.25">
      <c r="A8" t="s">
        <v>139</v>
      </c>
      <c r="B8" s="2" t="s">
        <v>19</v>
      </c>
      <c r="C8" s="2">
        <v>46</v>
      </c>
      <c r="D8" s="2">
        <v>31</v>
      </c>
      <c r="E8" s="2">
        <v>56</v>
      </c>
      <c r="F8" s="2">
        <v>8</v>
      </c>
      <c r="G8" s="2">
        <v>78</v>
      </c>
      <c r="H8" s="2">
        <v>21</v>
      </c>
      <c r="I8" s="2">
        <v>9</v>
      </c>
      <c r="J8" s="2">
        <v>9</v>
      </c>
      <c r="K8" s="2">
        <v>19</v>
      </c>
      <c r="L8" s="66">
        <v>0</v>
      </c>
      <c r="M8" s="66">
        <v>7</v>
      </c>
      <c r="N8" s="2">
        <v>0</v>
      </c>
      <c r="O8" s="2">
        <f t="shared" si="0"/>
        <v>284</v>
      </c>
      <c r="P8" s="2">
        <v>315</v>
      </c>
      <c r="Q8" s="66">
        <v>31</v>
      </c>
    </row>
    <row r="9" spans="1:17" x14ac:dyDescent="0.25">
      <c r="A9" t="s">
        <v>140</v>
      </c>
      <c r="B9" s="2" t="s">
        <v>19</v>
      </c>
      <c r="C9" s="2">
        <v>0</v>
      </c>
      <c r="D9" s="2">
        <v>5</v>
      </c>
      <c r="E9" s="2">
        <v>1</v>
      </c>
      <c r="F9" s="2">
        <v>0</v>
      </c>
      <c r="G9" s="2">
        <v>5</v>
      </c>
      <c r="H9" s="2">
        <v>2</v>
      </c>
      <c r="I9" s="2">
        <v>4</v>
      </c>
      <c r="J9" s="2">
        <v>1</v>
      </c>
      <c r="K9" s="2">
        <v>2</v>
      </c>
      <c r="L9" s="2">
        <v>0</v>
      </c>
      <c r="M9" s="2">
        <v>0</v>
      </c>
      <c r="N9" s="2">
        <v>0</v>
      </c>
      <c r="O9" s="2">
        <f t="shared" si="0"/>
        <v>20</v>
      </c>
      <c r="P9" s="2">
        <v>26</v>
      </c>
      <c r="Q9" s="66">
        <v>6</v>
      </c>
    </row>
    <row r="10" spans="1:17" x14ac:dyDescent="0.25">
      <c r="A10" t="s">
        <v>96</v>
      </c>
      <c r="B10" s="2" t="s">
        <v>19</v>
      </c>
      <c r="C10" s="2">
        <v>0</v>
      </c>
      <c r="D10" s="2">
        <v>5</v>
      </c>
      <c r="E10" s="2">
        <v>0</v>
      </c>
      <c r="F10" s="2">
        <v>0</v>
      </c>
      <c r="G10" s="2">
        <v>1</v>
      </c>
      <c r="H10" s="2">
        <v>0</v>
      </c>
      <c r="I10" s="2">
        <v>1</v>
      </c>
      <c r="J10" s="2">
        <v>0</v>
      </c>
      <c r="K10" s="2">
        <v>1</v>
      </c>
      <c r="L10" s="2">
        <v>0</v>
      </c>
      <c r="M10" s="2">
        <v>0</v>
      </c>
      <c r="N10" s="2">
        <v>1</v>
      </c>
      <c r="O10" s="2">
        <f t="shared" si="0"/>
        <v>9</v>
      </c>
      <c r="P10" s="2">
        <v>11</v>
      </c>
      <c r="Q10" s="66">
        <v>2</v>
      </c>
    </row>
    <row r="11" spans="1:17" x14ac:dyDescent="0.25">
      <c r="A11" t="s">
        <v>261</v>
      </c>
      <c r="B11" s="2" t="s">
        <v>19</v>
      </c>
      <c r="C11" s="2">
        <v>12</v>
      </c>
      <c r="D11" s="2">
        <v>5</v>
      </c>
      <c r="E11" s="2">
        <v>3</v>
      </c>
      <c r="F11" s="2">
        <v>1</v>
      </c>
      <c r="G11" s="2">
        <v>1</v>
      </c>
      <c r="H11" s="2">
        <v>1</v>
      </c>
      <c r="I11" s="2">
        <v>1</v>
      </c>
      <c r="J11" s="2">
        <v>1</v>
      </c>
      <c r="K11" s="2">
        <v>2</v>
      </c>
      <c r="L11" s="2">
        <v>0</v>
      </c>
      <c r="M11" s="2">
        <v>6</v>
      </c>
      <c r="N11" s="2">
        <v>2</v>
      </c>
      <c r="O11" s="2">
        <f t="shared" si="0"/>
        <v>35</v>
      </c>
      <c r="P11" s="2">
        <v>39</v>
      </c>
      <c r="Q11" s="66">
        <v>4</v>
      </c>
    </row>
    <row r="12" spans="1:17" x14ac:dyDescent="0.25">
      <c r="A12" t="s">
        <v>46</v>
      </c>
      <c r="B12" s="2" t="s">
        <v>19</v>
      </c>
      <c r="C12" s="2">
        <v>0</v>
      </c>
      <c r="D12" s="2">
        <v>0</v>
      </c>
      <c r="E12" s="2">
        <v>4</v>
      </c>
      <c r="F12" s="2">
        <v>0</v>
      </c>
      <c r="G12" s="2">
        <v>5</v>
      </c>
      <c r="H12" s="2">
        <v>0</v>
      </c>
      <c r="I12" s="2">
        <v>0</v>
      </c>
      <c r="J12" s="2">
        <v>0</v>
      </c>
      <c r="K12" s="2">
        <v>3</v>
      </c>
      <c r="L12" s="2">
        <v>0</v>
      </c>
      <c r="M12" s="2">
        <v>1</v>
      </c>
      <c r="N12" s="2">
        <v>0</v>
      </c>
      <c r="O12" s="2">
        <f t="shared" si="0"/>
        <v>13</v>
      </c>
      <c r="P12" s="2">
        <v>14</v>
      </c>
      <c r="Q12" s="66">
        <v>1</v>
      </c>
    </row>
    <row r="13" spans="1:17" x14ac:dyDescent="0.25">
      <c r="A13" t="s">
        <v>113</v>
      </c>
      <c r="B13" s="2" t="s">
        <v>19</v>
      </c>
      <c r="C13" s="2">
        <v>2</v>
      </c>
      <c r="D13" s="2">
        <v>17</v>
      </c>
      <c r="E13" s="2">
        <v>17</v>
      </c>
      <c r="F13" s="2">
        <v>0</v>
      </c>
      <c r="G13" s="2">
        <v>14</v>
      </c>
      <c r="H13" s="2">
        <v>3</v>
      </c>
      <c r="I13" s="2">
        <v>2</v>
      </c>
      <c r="J13" s="2">
        <v>6</v>
      </c>
      <c r="K13" s="2">
        <v>1</v>
      </c>
      <c r="L13" s="2">
        <v>0</v>
      </c>
      <c r="M13" s="2">
        <v>2</v>
      </c>
      <c r="N13" s="2">
        <v>2</v>
      </c>
      <c r="O13" s="2">
        <f t="shared" si="0"/>
        <v>66</v>
      </c>
      <c r="P13" s="2">
        <v>72</v>
      </c>
      <c r="Q13" s="66">
        <v>6</v>
      </c>
    </row>
    <row r="14" spans="1:17" x14ac:dyDescent="0.25">
      <c r="A14" t="s">
        <v>18</v>
      </c>
      <c r="B14" s="2" t="s">
        <v>19</v>
      </c>
      <c r="C14" s="2">
        <v>3</v>
      </c>
      <c r="D14" s="2">
        <v>4</v>
      </c>
      <c r="E14" s="2">
        <v>8</v>
      </c>
      <c r="F14" s="2">
        <v>0</v>
      </c>
      <c r="G14" s="2">
        <v>7</v>
      </c>
      <c r="H14" s="2">
        <v>1</v>
      </c>
      <c r="I14" s="2">
        <v>8</v>
      </c>
      <c r="J14" s="2">
        <v>4</v>
      </c>
      <c r="K14" s="2">
        <v>1</v>
      </c>
      <c r="L14" s="2">
        <v>3</v>
      </c>
      <c r="M14" s="2">
        <v>3</v>
      </c>
      <c r="N14" s="2">
        <v>0</v>
      </c>
      <c r="O14" s="2">
        <f t="shared" si="0"/>
        <v>42</v>
      </c>
      <c r="P14" s="2">
        <v>42</v>
      </c>
      <c r="Q14" s="66">
        <v>0</v>
      </c>
    </row>
    <row r="15" spans="1:17" x14ac:dyDescent="0.25">
      <c r="A15" t="s">
        <v>613</v>
      </c>
      <c r="B15" s="2" t="s">
        <v>19</v>
      </c>
      <c r="C15" s="2">
        <v>1</v>
      </c>
      <c r="D15" s="2">
        <v>2</v>
      </c>
      <c r="E15" s="2">
        <v>6</v>
      </c>
      <c r="F15" s="2">
        <v>0</v>
      </c>
      <c r="G15" s="2">
        <v>0</v>
      </c>
      <c r="H15" s="2">
        <v>0</v>
      </c>
      <c r="I15" s="2">
        <v>0</v>
      </c>
      <c r="J15" s="2">
        <v>0</v>
      </c>
      <c r="K15" s="2">
        <v>0</v>
      </c>
      <c r="L15" s="2">
        <v>0</v>
      </c>
      <c r="M15" s="2">
        <v>0</v>
      </c>
      <c r="N15" s="2">
        <v>0</v>
      </c>
      <c r="O15" s="2">
        <f t="shared" si="0"/>
        <v>9</v>
      </c>
      <c r="P15" s="2">
        <v>10</v>
      </c>
      <c r="Q15" s="66">
        <v>1</v>
      </c>
    </row>
    <row r="16" spans="1:17" x14ac:dyDescent="0.25">
      <c r="A16" t="s">
        <v>59</v>
      </c>
      <c r="B16" s="2" t="s">
        <v>19</v>
      </c>
      <c r="C16" s="2">
        <v>0</v>
      </c>
      <c r="D16" s="2">
        <v>3</v>
      </c>
      <c r="E16" s="2">
        <v>5</v>
      </c>
      <c r="F16" s="2">
        <v>0</v>
      </c>
      <c r="G16" s="2">
        <v>1</v>
      </c>
      <c r="H16" s="2">
        <v>0</v>
      </c>
      <c r="I16" s="2">
        <v>0</v>
      </c>
      <c r="J16" s="2">
        <v>1</v>
      </c>
      <c r="K16" s="2">
        <v>0</v>
      </c>
      <c r="L16" s="2">
        <v>0</v>
      </c>
      <c r="M16" s="2">
        <v>0</v>
      </c>
      <c r="N16" s="2">
        <v>0</v>
      </c>
      <c r="O16" s="2">
        <f t="shared" si="0"/>
        <v>10</v>
      </c>
      <c r="P16" s="2">
        <v>31</v>
      </c>
      <c r="Q16" s="66">
        <v>21</v>
      </c>
    </row>
    <row r="17" spans="1:17" x14ac:dyDescent="0.25">
      <c r="A17" t="s">
        <v>60</v>
      </c>
      <c r="B17" s="2" t="s">
        <v>19</v>
      </c>
      <c r="C17" s="2">
        <v>0</v>
      </c>
      <c r="D17" s="2">
        <v>3</v>
      </c>
      <c r="E17" s="2">
        <v>2</v>
      </c>
      <c r="F17" s="2">
        <v>0</v>
      </c>
      <c r="G17" s="2">
        <v>1</v>
      </c>
      <c r="H17" s="2">
        <v>1</v>
      </c>
      <c r="I17" s="2">
        <v>0</v>
      </c>
      <c r="J17" s="2">
        <v>2</v>
      </c>
      <c r="K17" s="2">
        <v>0</v>
      </c>
      <c r="L17" s="2">
        <v>1</v>
      </c>
      <c r="M17" s="2">
        <v>0</v>
      </c>
      <c r="N17" s="2">
        <v>0</v>
      </c>
      <c r="O17" s="2">
        <f t="shared" si="0"/>
        <v>10</v>
      </c>
      <c r="P17" s="2">
        <v>15</v>
      </c>
      <c r="Q17" s="66">
        <v>5</v>
      </c>
    </row>
    <row r="18" spans="1:17" x14ac:dyDescent="0.25">
      <c r="A18" t="s">
        <v>61</v>
      </c>
      <c r="B18" s="2" t="s">
        <v>19</v>
      </c>
      <c r="C18" s="2">
        <v>3</v>
      </c>
      <c r="D18" s="2">
        <v>6</v>
      </c>
      <c r="E18" s="2">
        <v>10</v>
      </c>
      <c r="F18" s="2">
        <v>6</v>
      </c>
      <c r="G18" s="2">
        <v>0</v>
      </c>
      <c r="H18" s="2">
        <v>0</v>
      </c>
      <c r="I18" s="2">
        <v>0</v>
      </c>
      <c r="J18" s="2">
        <v>3</v>
      </c>
      <c r="K18" s="2">
        <v>0</v>
      </c>
      <c r="L18" s="2">
        <v>0</v>
      </c>
      <c r="M18" s="2">
        <v>0</v>
      </c>
      <c r="N18" s="2">
        <v>0</v>
      </c>
      <c r="O18" s="2">
        <f t="shared" si="0"/>
        <v>28</v>
      </c>
      <c r="P18" s="2">
        <v>65</v>
      </c>
      <c r="Q18" s="66">
        <v>37</v>
      </c>
    </row>
    <row r="19" spans="1:17" x14ac:dyDescent="0.25">
      <c r="A19" t="s">
        <v>62</v>
      </c>
      <c r="B19" s="2" t="s">
        <v>19</v>
      </c>
      <c r="C19" s="2">
        <v>1</v>
      </c>
      <c r="D19" s="2">
        <v>3</v>
      </c>
      <c r="E19" s="2">
        <v>4</v>
      </c>
      <c r="F19" s="2">
        <v>0</v>
      </c>
      <c r="G19" s="2">
        <v>0</v>
      </c>
      <c r="H19" s="2">
        <v>0</v>
      </c>
      <c r="I19" s="2">
        <v>0</v>
      </c>
      <c r="J19" s="2">
        <v>2</v>
      </c>
      <c r="K19" s="2">
        <v>1</v>
      </c>
      <c r="L19" s="2">
        <v>0</v>
      </c>
      <c r="M19" s="2">
        <v>0</v>
      </c>
      <c r="N19" s="2">
        <v>0</v>
      </c>
      <c r="O19" s="2">
        <f t="shared" si="0"/>
        <v>11</v>
      </c>
      <c r="P19" s="2">
        <v>12</v>
      </c>
      <c r="Q19" s="66">
        <v>1</v>
      </c>
    </row>
    <row r="20" spans="1:17" x14ac:dyDescent="0.25">
      <c r="A20" t="s">
        <v>63</v>
      </c>
      <c r="B20" s="2" t="s">
        <v>19</v>
      </c>
      <c r="C20" s="2">
        <v>1</v>
      </c>
      <c r="D20" s="2">
        <v>2</v>
      </c>
      <c r="E20" s="2">
        <v>3</v>
      </c>
      <c r="F20" s="2">
        <v>0</v>
      </c>
      <c r="G20" s="2">
        <v>4</v>
      </c>
      <c r="H20" s="2">
        <v>0</v>
      </c>
      <c r="I20" s="2">
        <v>0</v>
      </c>
      <c r="J20" s="2">
        <v>1</v>
      </c>
      <c r="K20" s="2">
        <v>0</v>
      </c>
      <c r="L20" s="2">
        <v>0</v>
      </c>
      <c r="M20" s="2">
        <v>0</v>
      </c>
      <c r="N20" s="2">
        <v>0</v>
      </c>
      <c r="O20" s="2">
        <f t="shared" si="0"/>
        <v>11</v>
      </c>
      <c r="P20" s="2">
        <v>21</v>
      </c>
      <c r="Q20" s="66">
        <v>10</v>
      </c>
    </row>
    <row r="21" spans="1:17" x14ac:dyDescent="0.25">
      <c r="A21" t="s">
        <v>64</v>
      </c>
      <c r="B21" s="2" t="s">
        <v>19</v>
      </c>
      <c r="C21" s="2">
        <v>3</v>
      </c>
      <c r="D21" s="2">
        <v>24</v>
      </c>
      <c r="E21" s="2">
        <v>32</v>
      </c>
      <c r="F21" s="2">
        <v>1</v>
      </c>
      <c r="G21" s="2">
        <v>12</v>
      </c>
      <c r="H21" s="2">
        <v>0</v>
      </c>
      <c r="I21" s="2">
        <v>5</v>
      </c>
      <c r="J21" s="2">
        <v>9</v>
      </c>
      <c r="K21" s="2">
        <v>0</v>
      </c>
      <c r="L21" s="2">
        <v>3</v>
      </c>
      <c r="M21" s="2">
        <v>2</v>
      </c>
      <c r="N21" s="2">
        <v>3</v>
      </c>
      <c r="O21" s="2">
        <f t="shared" si="0"/>
        <v>94</v>
      </c>
      <c r="P21" s="2">
        <v>95</v>
      </c>
      <c r="Q21" s="66">
        <v>1</v>
      </c>
    </row>
    <row r="22" spans="1:17" x14ac:dyDescent="0.25">
      <c r="A22" t="s">
        <v>65</v>
      </c>
      <c r="B22" s="2" t="s">
        <v>66</v>
      </c>
      <c r="C22" s="2">
        <v>1</v>
      </c>
      <c r="D22" s="2">
        <v>3</v>
      </c>
      <c r="E22" s="2">
        <v>2</v>
      </c>
      <c r="F22" s="2">
        <v>0</v>
      </c>
      <c r="G22" s="2">
        <v>3</v>
      </c>
      <c r="H22" s="2">
        <v>0</v>
      </c>
      <c r="I22" s="2">
        <v>0</v>
      </c>
      <c r="J22" s="2">
        <v>4</v>
      </c>
      <c r="K22" s="2">
        <v>0</v>
      </c>
      <c r="L22" s="2">
        <v>0</v>
      </c>
      <c r="M22" s="2">
        <v>0</v>
      </c>
      <c r="N22" s="2">
        <v>0</v>
      </c>
      <c r="O22" s="2">
        <f t="shared" si="0"/>
        <v>13</v>
      </c>
      <c r="P22" s="2">
        <v>13</v>
      </c>
      <c r="Q22" s="66">
        <v>0</v>
      </c>
    </row>
    <row r="23" spans="1:17" x14ac:dyDescent="0.25">
      <c r="A23" t="s">
        <v>67</v>
      </c>
      <c r="B23" s="2" t="s">
        <v>19</v>
      </c>
      <c r="C23" s="2">
        <v>4</v>
      </c>
      <c r="D23" s="2">
        <v>22</v>
      </c>
      <c r="E23" s="2">
        <v>17</v>
      </c>
      <c r="F23" s="2">
        <v>0</v>
      </c>
      <c r="G23" s="2">
        <v>3</v>
      </c>
      <c r="H23" s="2">
        <v>0</v>
      </c>
      <c r="I23" s="2">
        <v>0</v>
      </c>
      <c r="J23" s="2">
        <v>2</v>
      </c>
      <c r="K23" s="2">
        <v>1</v>
      </c>
      <c r="L23" s="2">
        <v>2</v>
      </c>
      <c r="M23" s="2">
        <v>0</v>
      </c>
      <c r="N23" s="2">
        <v>0</v>
      </c>
      <c r="O23" s="2">
        <f t="shared" si="0"/>
        <v>51</v>
      </c>
      <c r="P23" s="2">
        <v>85</v>
      </c>
      <c r="Q23" s="66">
        <v>34</v>
      </c>
    </row>
    <row r="24" spans="1:17" x14ac:dyDescent="0.25">
      <c r="A24" t="s">
        <v>68</v>
      </c>
      <c r="B24" t="s">
        <v>19</v>
      </c>
      <c r="C24" s="2">
        <v>0</v>
      </c>
      <c r="D24" s="2">
        <v>5</v>
      </c>
      <c r="E24" s="2">
        <v>15</v>
      </c>
      <c r="F24" s="2">
        <v>0</v>
      </c>
      <c r="G24" s="2">
        <v>2</v>
      </c>
      <c r="H24" s="2">
        <v>0</v>
      </c>
      <c r="I24" s="2">
        <v>0</v>
      </c>
      <c r="J24" s="2">
        <v>4</v>
      </c>
      <c r="K24" s="2">
        <v>0</v>
      </c>
      <c r="L24" s="2">
        <v>0</v>
      </c>
      <c r="M24" s="2">
        <v>1</v>
      </c>
      <c r="N24" s="2">
        <v>0</v>
      </c>
      <c r="O24" s="2">
        <f t="shared" si="0"/>
        <v>27</v>
      </c>
      <c r="P24" s="2">
        <v>30</v>
      </c>
      <c r="Q24" s="67">
        <v>3</v>
      </c>
    </row>
    <row r="25" spans="1:17" x14ac:dyDescent="0.25">
      <c r="A25" t="s">
        <v>160</v>
      </c>
      <c r="B25" s="2" t="s">
        <v>162</v>
      </c>
      <c r="C25" s="2">
        <v>0</v>
      </c>
      <c r="D25" s="2">
        <v>0</v>
      </c>
      <c r="E25" s="2">
        <v>2</v>
      </c>
      <c r="F25" s="2">
        <v>2</v>
      </c>
      <c r="G25" s="2">
        <v>19</v>
      </c>
      <c r="H25" s="2">
        <v>0</v>
      </c>
      <c r="I25" s="2">
        <v>1</v>
      </c>
      <c r="J25" s="2">
        <v>2</v>
      </c>
      <c r="K25" s="2">
        <v>0</v>
      </c>
      <c r="L25" s="2">
        <v>0</v>
      </c>
      <c r="M25" s="2">
        <v>1</v>
      </c>
      <c r="N25" s="2">
        <v>0</v>
      </c>
      <c r="O25" s="2">
        <f t="shared" si="0"/>
        <v>27</v>
      </c>
      <c r="P25" s="2">
        <v>28</v>
      </c>
      <c r="Q25" s="66">
        <v>1</v>
      </c>
    </row>
    <row r="26" spans="1:17" x14ac:dyDescent="0.25">
      <c r="A26" t="s">
        <v>160</v>
      </c>
      <c r="B26" s="2" t="s">
        <v>161</v>
      </c>
      <c r="C26" s="2">
        <v>9</v>
      </c>
      <c r="D26" s="2">
        <v>5</v>
      </c>
      <c r="E26" s="2">
        <v>4</v>
      </c>
      <c r="F26" s="2">
        <v>8</v>
      </c>
      <c r="G26" s="2">
        <v>18</v>
      </c>
      <c r="H26" s="2">
        <v>3</v>
      </c>
      <c r="I26" s="2">
        <v>27</v>
      </c>
      <c r="J26" s="2">
        <v>15</v>
      </c>
      <c r="K26" s="2">
        <v>2</v>
      </c>
      <c r="L26" s="2">
        <v>3</v>
      </c>
      <c r="M26" s="2">
        <v>11</v>
      </c>
      <c r="N26" s="2">
        <v>1</v>
      </c>
      <c r="O26" s="2">
        <f t="shared" si="0"/>
        <v>106</v>
      </c>
      <c r="P26" s="2">
        <v>122</v>
      </c>
      <c r="Q26" s="66">
        <v>16</v>
      </c>
    </row>
    <row r="27" spans="1:17" x14ac:dyDescent="0.25">
      <c r="A27" t="s">
        <v>119</v>
      </c>
      <c r="B27" s="2" t="s">
        <v>19</v>
      </c>
      <c r="C27" s="2">
        <v>5</v>
      </c>
      <c r="D27" s="2">
        <v>2</v>
      </c>
      <c r="E27" s="2">
        <v>6</v>
      </c>
      <c r="F27" s="2">
        <v>3</v>
      </c>
      <c r="G27" s="2">
        <v>6</v>
      </c>
      <c r="H27" s="2">
        <v>1</v>
      </c>
      <c r="I27" s="2">
        <v>0</v>
      </c>
      <c r="J27" s="2">
        <v>3</v>
      </c>
      <c r="K27" s="2">
        <v>3</v>
      </c>
      <c r="L27" s="2">
        <v>0</v>
      </c>
      <c r="M27" s="2">
        <v>0</v>
      </c>
      <c r="N27" s="2">
        <v>0</v>
      </c>
      <c r="O27" s="2">
        <f t="shared" si="0"/>
        <v>29</v>
      </c>
      <c r="P27" s="2">
        <v>42</v>
      </c>
      <c r="Q27" s="66">
        <v>13</v>
      </c>
    </row>
    <row r="28" spans="1:17" x14ac:dyDescent="0.25">
      <c r="A28" t="s">
        <v>89</v>
      </c>
      <c r="B28" s="2" t="s">
        <v>19</v>
      </c>
      <c r="C28" s="2">
        <v>2</v>
      </c>
      <c r="D28" s="2">
        <v>0</v>
      </c>
      <c r="E28" s="2">
        <v>2</v>
      </c>
      <c r="F28" s="2">
        <v>5</v>
      </c>
      <c r="G28" s="2">
        <v>2</v>
      </c>
      <c r="H28" s="2">
        <v>0</v>
      </c>
      <c r="I28" s="2">
        <v>0</v>
      </c>
      <c r="J28" s="2">
        <v>4</v>
      </c>
      <c r="K28" s="2">
        <v>0</v>
      </c>
      <c r="L28" s="2">
        <v>0</v>
      </c>
      <c r="M28" s="2">
        <v>0</v>
      </c>
      <c r="N28" s="2">
        <v>0</v>
      </c>
      <c r="O28" s="2">
        <f t="shared" si="0"/>
        <v>15</v>
      </c>
      <c r="P28" s="2">
        <v>18</v>
      </c>
      <c r="Q28" s="66">
        <v>3</v>
      </c>
    </row>
    <row r="29" spans="1:17" x14ac:dyDescent="0.25">
      <c r="A29" t="s">
        <v>149</v>
      </c>
      <c r="B29" s="2" t="s">
        <v>19</v>
      </c>
      <c r="C29" s="2">
        <v>0</v>
      </c>
      <c r="D29" s="2">
        <v>1</v>
      </c>
      <c r="E29" s="2">
        <v>5</v>
      </c>
      <c r="F29" s="2">
        <v>0</v>
      </c>
      <c r="G29" s="2">
        <v>9</v>
      </c>
      <c r="H29" s="2">
        <v>1</v>
      </c>
      <c r="I29" s="2">
        <v>0</v>
      </c>
      <c r="J29" s="2">
        <v>10</v>
      </c>
      <c r="K29" s="2">
        <v>1</v>
      </c>
      <c r="L29" s="2">
        <v>0</v>
      </c>
      <c r="M29" s="2">
        <v>0</v>
      </c>
      <c r="N29" s="2">
        <v>0</v>
      </c>
      <c r="O29" s="2">
        <f t="shared" si="0"/>
        <v>27</v>
      </c>
      <c r="P29" s="2">
        <v>29</v>
      </c>
      <c r="Q29" s="66">
        <v>2</v>
      </c>
    </row>
    <row r="30" spans="1:17" x14ac:dyDescent="0.25">
      <c r="A30" t="s">
        <v>170</v>
      </c>
      <c r="B30" s="2" t="s">
        <v>19</v>
      </c>
      <c r="C30" s="2">
        <v>0</v>
      </c>
      <c r="D30" s="2">
        <v>4</v>
      </c>
      <c r="E30" s="2">
        <v>2</v>
      </c>
      <c r="F30" s="2">
        <v>0</v>
      </c>
      <c r="G30" s="2">
        <v>4</v>
      </c>
      <c r="H30" s="2">
        <v>0</v>
      </c>
      <c r="I30" s="2">
        <v>1</v>
      </c>
      <c r="J30" s="2">
        <v>4</v>
      </c>
      <c r="K30" s="2">
        <v>0</v>
      </c>
      <c r="L30" s="2">
        <v>0</v>
      </c>
      <c r="M30" s="2">
        <v>0</v>
      </c>
      <c r="N30" s="2">
        <v>0</v>
      </c>
      <c r="O30" s="2">
        <f t="shared" si="0"/>
        <v>15</v>
      </c>
      <c r="P30" s="2">
        <v>17</v>
      </c>
      <c r="Q30" s="66">
        <v>2</v>
      </c>
    </row>
    <row r="31" spans="1:17" x14ac:dyDescent="0.25">
      <c r="A31" t="s">
        <v>189</v>
      </c>
      <c r="B31" s="2" t="s">
        <v>19</v>
      </c>
      <c r="C31" s="2">
        <v>14</v>
      </c>
      <c r="D31" s="2">
        <v>4</v>
      </c>
      <c r="E31" s="2">
        <v>23</v>
      </c>
      <c r="F31" s="2">
        <v>49</v>
      </c>
      <c r="G31" s="2">
        <v>33</v>
      </c>
      <c r="H31" s="2">
        <v>49</v>
      </c>
      <c r="I31" s="2">
        <v>47</v>
      </c>
      <c r="J31" s="2">
        <v>78</v>
      </c>
      <c r="K31" s="2">
        <v>5</v>
      </c>
      <c r="L31" s="2">
        <v>1</v>
      </c>
      <c r="M31" s="2">
        <v>33</v>
      </c>
      <c r="N31" s="2">
        <v>4</v>
      </c>
      <c r="O31" s="2">
        <f t="shared" si="0"/>
        <v>340</v>
      </c>
      <c r="P31" s="2">
        <v>382</v>
      </c>
      <c r="Q31" s="66">
        <v>42</v>
      </c>
    </row>
    <row r="32" spans="1:17" x14ac:dyDescent="0.25">
      <c r="A32" t="s">
        <v>189</v>
      </c>
      <c r="B32" s="2" t="s">
        <v>190</v>
      </c>
      <c r="C32" s="2">
        <v>15</v>
      </c>
      <c r="D32" s="2">
        <v>4</v>
      </c>
      <c r="E32" s="2">
        <v>5</v>
      </c>
      <c r="F32" s="2">
        <v>18</v>
      </c>
      <c r="G32" s="2">
        <v>7</v>
      </c>
      <c r="H32" s="2">
        <v>33</v>
      </c>
      <c r="I32" s="2">
        <v>35</v>
      </c>
      <c r="J32" s="2">
        <v>51</v>
      </c>
      <c r="K32" s="2">
        <v>6</v>
      </c>
      <c r="L32" s="2">
        <v>2</v>
      </c>
      <c r="M32" s="2">
        <v>18</v>
      </c>
      <c r="N32" s="2">
        <v>1</v>
      </c>
      <c r="O32" s="2">
        <f t="shared" si="0"/>
        <v>195</v>
      </c>
      <c r="P32" s="2">
        <v>240</v>
      </c>
      <c r="Q32" s="66">
        <v>45</v>
      </c>
    </row>
    <row r="33" spans="1:17" x14ac:dyDescent="0.25">
      <c r="A33" t="s">
        <v>29</v>
      </c>
      <c r="B33" s="2" t="s">
        <v>19</v>
      </c>
      <c r="C33" s="2">
        <v>4</v>
      </c>
      <c r="D33" s="2">
        <v>1</v>
      </c>
      <c r="E33" s="2">
        <v>5</v>
      </c>
      <c r="F33" s="2">
        <v>0</v>
      </c>
      <c r="G33" s="2">
        <v>5</v>
      </c>
      <c r="H33" s="2">
        <v>0</v>
      </c>
      <c r="I33" s="2">
        <v>1</v>
      </c>
      <c r="J33" s="2">
        <v>4</v>
      </c>
      <c r="K33" s="2">
        <v>0</v>
      </c>
      <c r="L33" s="2">
        <v>0</v>
      </c>
      <c r="M33" s="2">
        <v>4</v>
      </c>
      <c r="N33" s="2">
        <v>0</v>
      </c>
      <c r="O33" s="2">
        <f t="shared" si="0"/>
        <v>24</v>
      </c>
      <c r="P33" s="2">
        <v>27</v>
      </c>
      <c r="Q33" s="66">
        <v>3</v>
      </c>
    </row>
    <row r="34" spans="1:17" x14ac:dyDescent="0.25">
      <c r="A34" t="s">
        <v>29</v>
      </c>
      <c r="B34" s="2" t="s">
        <v>274</v>
      </c>
      <c r="C34" s="2">
        <v>0</v>
      </c>
      <c r="D34" s="2">
        <v>0</v>
      </c>
      <c r="E34" s="2">
        <v>0</v>
      </c>
      <c r="F34" s="2">
        <v>0</v>
      </c>
      <c r="G34" s="2">
        <v>3</v>
      </c>
      <c r="H34" s="2">
        <v>1</v>
      </c>
      <c r="I34" s="2">
        <v>0</v>
      </c>
      <c r="J34" s="2">
        <v>3</v>
      </c>
      <c r="K34" s="2">
        <v>3</v>
      </c>
      <c r="L34" s="2">
        <v>0</v>
      </c>
      <c r="M34" s="2">
        <v>2</v>
      </c>
      <c r="N34" s="2">
        <v>0</v>
      </c>
      <c r="O34" s="2">
        <f t="shared" si="0"/>
        <v>12</v>
      </c>
      <c r="P34" s="2">
        <v>19</v>
      </c>
      <c r="Q34" s="66">
        <v>7</v>
      </c>
    </row>
    <row r="35" spans="1:17" x14ac:dyDescent="0.25">
      <c r="A35" t="s">
        <v>29</v>
      </c>
      <c r="B35" s="2" t="s">
        <v>31</v>
      </c>
      <c r="C35" s="2">
        <v>0</v>
      </c>
      <c r="D35" s="2">
        <v>0</v>
      </c>
      <c r="E35" s="2">
        <v>0</v>
      </c>
      <c r="F35" s="2">
        <v>1</v>
      </c>
      <c r="G35" s="2">
        <v>10</v>
      </c>
      <c r="H35" s="2">
        <v>2</v>
      </c>
      <c r="I35" s="2">
        <v>2</v>
      </c>
      <c r="J35" s="2">
        <v>3</v>
      </c>
      <c r="K35" s="2">
        <v>0</v>
      </c>
      <c r="L35" s="2">
        <v>0</v>
      </c>
      <c r="M35" s="2">
        <v>1</v>
      </c>
      <c r="N35" s="2">
        <v>0</v>
      </c>
      <c r="O35" s="2">
        <f t="shared" si="0"/>
        <v>19</v>
      </c>
      <c r="P35" s="2">
        <v>30</v>
      </c>
      <c r="Q35" s="66">
        <v>11</v>
      </c>
    </row>
    <row r="36" spans="1:17" x14ac:dyDescent="0.25">
      <c r="A36" t="s">
        <v>130</v>
      </c>
      <c r="B36" s="2" t="s">
        <v>19</v>
      </c>
      <c r="C36" s="2">
        <v>0</v>
      </c>
      <c r="D36" s="2">
        <v>2</v>
      </c>
      <c r="E36" s="2">
        <v>6</v>
      </c>
      <c r="F36" s="2">
        <v>0</v>
      </c>
      <c r="G36" s="2">
        <v>0</v>
      </c>
      <c r="H36" s="2">
        <v>0</v>
      </c>
      <c r="I36" s="2">
        <v>0</v>
      </c>
      <c r="J36" s="2">
        <v>4</v>
      </c>
      <c r="K36" s="2">
        <v>0</v>
      </c>
      <c r="L36" s="2">
        <v>0</v>
      </c>
      <c r="M36" s="2">
        <v>0</v>
      </c>
      <c r="N36" s="2">
        <v>0</v>
      </c>
      <c r="O36" s="2">
        <f t="shared" si="0"/>
        <v>12</v>
      </c>
      <c r="P36" s="2">
        <v>12</v>
      </c>
      <c r="Q36" s="66">
        <v>0</v>
      </c>
    </row>
    <row r="37" spans="1:17" x14ac:dyDescent="0.25">
      <c r="A37" t="s">
        <v>21</v>
      </c>
      <c r="B37" s="2" t="s">
        <v>19</v>
      </c>
      <c r="C37" s="2">
        <v>0</v>
      </c>
      <c r="D37" s="2">
        <v>7</v>
      </c>
      <c r="E37" s="2">
        <v>1</v>
      </c>
      <c r="F37" s="2">
        <v>0</v>
      </c>
      <c r="G37" s="2">
        <v>3</v>
      </c>
      <c r="H37" s="2">
        <v>0</v>
      </c>
      <c r="I37" s="2">
        <v>0</v>
      </c>
      <c r="J37" s="2">
        <v>1</v>
      </c>
      <c r="K37" s="2">
        <v>0</v>
      </c>
      <c r="L37" s="2">
        <v>0</v>
      </c>
      <c r="M37" s="2">
        <v>0</v>
      </c>
      <c r="N37" s="2">
        <v>0</v>
      </c>
      <c r="O37" s="2">
        <f t="shared" si="0"/>
        <v>12</v>
      </c>
      <c r="P37" s="2">
        <v>13</v>
      </c>
      <c r="Q37" s="66">
        <v>1</v>
      </c>
    </row>
    <row r="38" spans="1:17" x14ac:dyDescent="0.25">
      <c r="A38" t="s">
        <v>240</v>
      </c>
      <c r="B38" s="2" t="s">
        <v>19</v>
      </c>
      <c r="C38" s="2">
        <v>2</v>
      </c>
      <c r="D38" s="2">
        <v>0</v>
      </c>
      <c r="E38" s="2">
        <v>8</v>
      </c>
      <c r="F38" s="2">
        <v>0</v>
      </c>
      <c r="G38" s="2">
        <v>8</v>
      </c>
      <c r="H38" s="2">
        <v>0</v>
      </c>
      <c r="I38" s="2">
        <v>0</v>
      </c>
      <c r="J38" s="2">
        <v>3</v>
      </c>
      <c r="K38" s="2">
        <v>0</v>
      </c>
      <c r="L38" s="2">
        <v>1</v>
      </c>
      <c r="M38" s="2">
        <v>1</v>
      </c>
      <c r="N38" s="2">
        <v>0</v>
      </c>
      <c r="O38" s="2">
        <f t="shared" si="0"/>
        <v>23</v>
      </c>
      <c r="P38" s="2">
        <v>23</v>
      </c>
      <c r="Q38" s="66">
        <v>0</v>
      </c>
    </row>
    <row r="39" spans="1:17" x14ac:dyDescent="0.25">
      <c r="A39" t="s">
        <v>196</v>
      </c>
      <c r="B39" s="2" t="s">
        <v>19</v>
      </c>
      <c r="C39" s="2">
        <v>0</v>
      </c>
      <c r="D39" s="2">
        <v>8</v>
      </c>
      <c r="E39" s="2">
        <v>4</v>
      </c>
      <c r="F39" s="2">
        <v>0</v>
      </c>
      <c r="G39" s="2">
        <v>4</v>
      </c>
      <c r="H39" s="2">
        <v>1</v>
      </c>
      <c r="I39" s="2">
        <v>0</v>
      </c>
      <c r="J39" s="2">
        <v>2</v>
      </c>
      <c r="K39" s="2">
        <v>0</v>
      </c>
      <c r="L39" s="2">
        <v>0</v>
      </c>
      <c r="M39" s="2">
        <v>1</v>
      </c>
      <c r="N39" s="2">
        <v>2</v>
      </c>
      <c r="O39" s="2">
        <f t="shared" si="0"/>
        <v>22</v>
      </c>
      <c r="P39" s="2">
        <v>26</v>
      </c>
      <c r="Q39" s="66">
        <v>4</v>
      </c>
    </row>
    <row r="40" spans="1:17" x14ac:dyDescent="0.25">
      <c r="A40" t="s">
        <v>82</v>
      </c>
      <c r="B40" s="2" t="s">
        <v>19</v>
      </c>
      <c r="C40" s="2">
        <v>2</v>
      </c>
      <c r="D40" s="2">
        <v>7</v>
      </c>
      <c r="E40" s="2">
        <v>27</v>
      </c>
      <c r="F40" s="2">
        <v>2</v>
      </c>
      <c r="G40" s="2">
        <v>3</v>
      </c>
      <c r="H40" s="2">
        <v>0</v>
      </c>
      <c r="I40" s="2">
        <v>0</v>
      </c>
      <c r="J40" s="2">
        <v>4</v>
      </c>
      <c r="K40" s="2">
        <v>4</v>
      </c>
      <c r="L40" s="2">
        <v>0</v>
      </c>
      <c r="M40" s="2">
        <v>1</v>
      </c>
      <c r="N40" s="2">
        <v>0</v>
      </c>
      <c r="O40" s="2">
        <f t="shared" si="0"/>
        <v>50</v>
      </c>
      <c r="P40" s="2">
        <v>53</v>
      </c>
      <c r="Q40" s="66">
        <v>3</v>
      </c>
    </row>
    <row r="41" spans="1:17" x14ac:dyDescent="0.25">
      <c r="A41" t="s">
        <v>83</v>
      </c>
      <c r="B41" s="2" t="s">
        <v>19</v>
      </c>
      <c r="C41" s="2">
        <v>0</v>
      </c>
      <c r="D41" s="2">
        <v>5</v>
      </c>
      <c r="E41" s="2">
        <v>7</v>
      </c>
      <c r="F41" s="2">
        <v>0</v>
      </c>
      <c r="G41" s="2">
        <v>2</v>
      </c>
      <c r="H41" s="2">
        <v>0</v>
      </c>
      <c r="I41" s="2">
        <v>0</v>
      </c>
      <c r="J41" s="2">
        <v>5</v>
      </c>
      <c r="K41" s="2">
        <v>1</v>
      </c>
      <c r="L41" s="2">
        <v>1</v>
      </c>
      <c r="M41" s="2">
        <v>0</v>
      </c>
      <c r="N41" s="2">
        <v>0</v>
      </c>
      <c r="O41" s="2">
        <f t="shared" si="0"/>
        <v>21</v>
      </c>
      <c r="P41" s="2">
        <v>22</v>
      </c>
      <c r="Q41" s="66">
        <v>1</v>
      </c>
    </row>
    <row r="42" spans="1:17" x14ac:dyDescent="0.25">
      <c r="A42" t="s">
        <v>84</v>
      </c>
      <c r="B42" s="2" t="s">
        <v>19</v>
      </c>
      <c r="C42" s="2">
        <v>6</v>
      </c>
      <c r="D42" s="2">
        <v>3</v>
      </c>
      <c r="E42" s="2">
        <v>22</v>
      </c>
      <c r="F42" s="2">
        <v>1</v>
      </c>
      <c r="G42" s="2">
        <v>12</v>
      </c>
      <c r="H42" s="2">
        <v>0</v>
      </c>
      <c r="I42" s="2">
        <v>0</v>
      </c>
      <c r="J42" s="2">
        <v>9</v>
      </c>
      <c r="K42" s="2">
        <v>1</v>
      </c>
      <c r="L42" s="2">
        <v>1</v>
      </c>
      <c r="M42" s="2">
        <v>0</v>
      </c>
      <c r="N42" s="2">
        <v>1</v>
      </c>
      <c r="O42" s="2">
        <f t="shared" si="0"/>
        <v>56</v>
      </c>
      <c r="P42" s="2">
        <v>67</v>
      </c>
      <c r="Q42" s="66">
        <v>11</v>
      </c>
    </row>
    <row r="43" spans="1:17" x14ac:dyDescent="0.25">
      <c r="A43" t="s">
        <v>85</v>
      </c>
      <c r="B43" s="2" t="s">
        <v>19</v>
      </c>
      <c r="C43" s="2">
        <v>2</v>
      </c>
      <c r="D43" s="2">
        <v>12</v>
      </c>
      <c r="E43" s="2">
        <v>9</v>
      </c>
      <c r="F43" s="2">
        <v>3</v>
      </c>
      <c r="G43" s="2">
        <v>12</v>
      </c>
      <c r="H43" s="2">
        <v>2</v>
      </c>
      <c r="I43" s="2">
        <v>3</v>
      </c>
      <c r="J43" s="2">
        <v>3</v>
      </c>
      <c r="K43" s="2">
        <v>5</v>
      </c>
      <c r="L43" s="2">
        <v>0</v>
      </c>
      <c r="M43" s="2">
        <v>0</v>
      </c>
      <c r="N43" s="2">
        <v>0</v>
      </c>
      <c r="O43" s="2">
        <f t="shared" si="0"/>
        <v>51</v>
      </c>
      <c r="P43" s="2">
        <v>60</v>
      </c>
      <c r="Q43" s="66">
        <v>9</v>
      </c>
    </row>
    <row r="44" spans="1:17" x14ac:dyDescent="0.25">
      <c r="A44" t="s">
        <v>182</v>
      </c>
      <c r="B44" s="2" t="s">
        <v>19</v>
      </c>
      <c r="C44" s="2">
        <v>20</v>
      </c>
      <c r="D44" s="2">
        <v>0</v>
      </c>
      <c r="E44" s="2">
        <v>7</v>
      </c>
      <c r="F44" s="2">
        <v>1</v>
      </c>
      <c r="G44" s="2">
        <v>4</v>
      </c>
      <c r="H44" s="2">
        <v>1</v>
      </c>
      <c r="I44" s="2">
        <v>8</v>
      </c>
      <c r="J44" s="2">
        <v>4</v>
      </c>
      <c r="K44" s="2">
        <v>0</v>
      </c>
      <c r="L44" s="2">
        <v>2</v>
      </c>
      <c r="M44" s="2">
        <v>8</v>
      </c>
      <c r="N44" s="2">
        <v>2</v>
      </c>
      <c r="O44" s="2">
        <f t="shared" si="0"/>
        <v>57</v>
      </c>
      <c r="P44" s="2">
        <v>113</v>
      </c>
      <c r="Q44" s="66">
        <v>56</v>
      </c>
    </row>
    <row r="45" spans="1:17" x14ac:dyDescent="0.25">
      <c r="A45" t="s">
        <v>91</v>
      </c>
      <c r="B45" s="2" t="s">
        <v>19</v>
      </c>
      <c r="C45" s="2">
        <v>3</v>
      </c>
      <c r="D45" s="2">
        <v>6</v>
      </c>
      <c r="E45" s="2">
        <v>2</v>
      </c>
      <c r="F45" s="2">
        <v>0</v>
      </c>
      <c r="G45" s="2">
        <v>1</v>
      </c>
      <c r="H45" s="2">
        <v>0</v>
      </c>
      <c r="I45" s="2">
        <v>0</v>
      </c>
      <c r="J45" s="2">
        <v>0</v>
      </c>
      <c r="K45" s="2">
        <v>0</v>
      </c>
      <c r="L45" s="2">
        <v>0</v>
      </c>
      <c r="M45" s="2">
        <v>0</v>
      </c>
      <c r="N45" s="2">
        <v>1</v>
      </c>
      <c r="O45" s="2">
        <f t="shared" si="0"/>
        <v>13</v>
      </c>
      <c r="P45" s="2">
        <v>15</v>
      </c>
      <c r="Q45" s="66">
        <v>2</v>
      </c>
    </row>
    <row r="46" spans="1:17" x14ac:dyDescent="0.25">
      <c r="A46" t="s">
        <v>92</v>
      </c>
      <c r="B46" s="2" t="s">
        <v>19</v>
      </c>
      <c r="C46" s="2"/>
      <c r="D46" s="2">
        <v>2</v>
      </c>
      <c r="E46" s="2">
        <v>2</v>
      </c>
      <c r="F46" s="2">
        <v>1</v>
      </c>
      <c r="G46" s="2">
        <v>3</v>
      </c>
      <c r="H46" s="2">
        <v>1</v>
      </c>
      <c r="I46" s="2">
        <v>1</v>
      </c>
      <c r="J46" s="2">
        <v>2</v>
      </c>
      <c r="K46" s="2">
        <v>0</v>
      </c>
      <c r="L46" s="2">
        <v>0</v>
      </c>
      <c r="M46" s="2">
        <v>3</v>
      </c>
      <c r="N46" s="2">
        <v>0</v>
      </c>
      <c r="O46" s="2">
        <f t="shared" si="0"/>
        <v>15</v>
      </c>
      <c r="P46" s="2">
        <v>30</v>
      </c>
      <c r="Q46" s="66">
        <v>15</v>
      </c>
    </row>
    <row r="47" spans="1:17" x14ac:dyDescent="0.25">
      <c r="A47" t="s">
        <v>97</v>
      </c>
      <c r="B47" s="2" t="s">
        <v>19</v>
      </c>
      <c r="C47" s="2">
        <v>1</v>
      </c>
      <c r="D47" s="2">
        <v>1</v>
      </c>
      <c r="E47" s="2">
        <v>2</v>
      </c>
      <c r="F47" s="2">
        <v>0</v>
      </c>
      <c r="G47" s="2">
        <v>2</v>
      </c>
      <c r="H47" s="2">
        <v>0</v>
      </c>
      <c r="I47" s="2">
        <v>3</v>
      </c>
      <c r="J47" s="2">
        <v>0</v>
      </c>
      <c r="K47" s="2">
        <v>0</v>
      </c>
      <c r="L47" s="2">
        <v>0</v>
      </c>
      <c r="M47" s="2">
        <v>0</v>
      </c>
      <c r="N47" s="2">
        <v>0</v>
      </c>
      <c r="O47" s="2">
        <f t="shared" si="0"/>
        <v>9</v>
      </c>
      <c r="P47" s="2">
        <v>9</v>
      </c>
      <c r="Q47" s="66">
        <v>0</v>
      </c>
    </row>
    <row r="48" spans="1:17" x14ac:dyDescent="0.25">
      <c r="A48" t="s">
        <v>40</v>
      </c>
      <c r="B48" s="2" t="s">
        <v>19</v>
      </c>
      <c r="C48" s="2">
        <v>0</v>
      </c>
      <c r="D48" s="2">
        <v>6</v>
      </c>
      <c r="E48" s="2">
        <v>3</v>
      </c>
      <c r="F48" s="2">
        <v>0</v>
      </c>
      <c r="G48" s="2">
        <v>2</v>
      </c>
      <c r="H48" s="2">
        <v>0</v>
      </c>
      <c r="I48" s="2">
        <v>0</v>
      </c>
      <c r="J48" s="2">
        <v>5</v>
      </c>
      <c r="K48" s="2">
        <v>2</v>
      </c>
      <c r="L48" s="2">
        <v>0</v>
      </c>
      <c r="M48" s="2">
        <v>1</v>
      </c>
      <c r="N48" s="2">
        <v>1</v>
      </c>
      <c r="O48" s="2">
        <f t="shared" si="0"/>
        <v>20</v>
      </c>
      <c r="P48" s="2">
        <v>20</v>
      </c>
      <c r="Q48" s="66">
        <v>0</v>
      </c>
    </row>
    <row r="49" spans="1:17" x14ac:dyDescent="0.25">
      <c r="A49" t="s">
        <v>120</v>
      </c>
      <c r="B49" s="2" t="s">
        <v>19</v>
      </c>
      <c r="C49" s="2">
        <v>1</v>
      </c>
      <c r="D49" s="2">
        <v>4</v>
      </c>
      <c r="E49" s="2">
        <v>15</v>
      </c>
      <c r="F49" s="2">
        <v>1</v>
      </c>
      <c r="G49" s="2">
        <v>29</v>
      </c>
      <c r="H49" s="2">
        <v>2</v>
      </c>
      <c r="I49" s="2">
        <v>1</v>
      </c>
      <c r="J49" s="2">
        <v>6</v>
      </c>
      <c r="K49" s="2">
        <v>0</v>
      </c>
      <c r="L49" s="2">
        <v>0</v>
      </c>
      <c r="M49" s="2">
        <v>0</v>
      </c>
      <c r="N49" s="2">
        <v>0</v>
      </c>
      <c r="O49" s="2">
        <f t="shared" si="0"/>
        <v>59</v>
      </c>
      <c r="P49" s="2">
        <v>66</v>
      </c>
      <c r="Q49" s="66">
        <v>7</v>
      </c>
    </row>
    <row r="50" spans="1:17" x14ac:dyDescent="0.25">
      <c r="A50" t="s">
        <v>102</v>
      </c>
      <c r="B50" s="2" t="s">
        <v>49</v>
      </c>
      <c r="C50" s="2">
        <v>14</v>
      </c>
      <c r="D50" s="2">
        <v>8</v>
      </c>
      <c r="E50" s="2">
        <v>18</v>
      </c>
      <c r="F50" s="2">
        <v>1</v>
      </c>
      <c r="G50" s="2">
        <v>16</v>
      </c>
      <c r="H50" s="2">
        <v>0</v>
      </c>
      <c r="I50" s="2">
        <v>13</v>
      </c>
      <c r="J50" s="2">
        <v>18</v>
      </c>
      <c r="K50" s="2">
        <v>6</v>
      </c>
      <c r="L50" s="2">
        <v>0</v>
      </c>
      <c r="M50" s="2">
        <v>0</v>
      </c>
      <c r="N50" s="2">
        <v>0</v>
      </c>
      <c r="O50" s="2">
        <f t="shared" si="0"/>
        <v>94</v>
      </c>
      <c r="P50" s="2">
        <v>162</v>
      </c>
      <c r="Q50" s="66">
        <v>68</v>
      </c>
    </row>
    <row r="51" spans="1:17" x14ac:dyDescent="0.25">
      <c r="A51" t="s">
        <v>103</v>
      </c>
      <c r="B51" s="2" t="s">
        <v>49</v>
      </c>
      <c r="C51" s="2">
        <v>0</v>
      </c>
      <c r="D51" s="2">
        <v>2</v>
      </c>
      <c r="E51" s="2">
        <v>2</v>
      </c>
      <c r="F51" s="2">
        <v>0</v>
      </c>
      <c r="G51" s="2">
        <v>2</v>
      </c>
      <c r="H51" s="2">
        <v>0</v>
      </c>
      <c r="I51" s="2">
        <v>0</v>
      </c>
      <c r="J51" s="2">
        <v>0</v>
      </c>
      <c r="K51" s="2">
        <v>1</v>
      </c>
      <c r="L51" s="2">
        <v>0</v>
      </c>
      <c r="M51" s="2">
        <v>0</v>
      </c>
      <c r="N51" s="2">
        <v>0</v>
      </c>
      <c r="O51" s="2">
        <f t="shared" si="0"/>
        <v>7</v>
      </c>
      <c r="P51" s="2">
        <v>8</v>
      </c>
      <c r="Q51" s="66">
        <v>1</v>
      </c>
    </row>
    <row r="52" spans="1:17" x14ac:dyDescent="0.25">
      <c r="A52" t="s">
        <v>104</v>
      </c>
      <c r="B52" s="2" t="s">
        <v>49</v>
      </c>
      <c r="C52" s="2">
        <v>3</v>
      </c>
      <c r="D52" s="2">
        <v>5</v>
      </c>
      <c r="E52" s="2">
        <v>5</v>
      </c>
      <c r="F52" s="2">
        <v>0</v>
      </c>
      <c r="G52" s="2">
        <v>11</v>
      </c>
      <c r="H52" s="2">
        <v>0</v>
      </c>
      <c r="I52" s="2">
        <v>0</v>
      </c>
      <c r="J52" s="2">
        <v>10</v>
      </c>
      <c r="K52" s="2">
        <v>3</v>
      </c>
      <c r="L52" s="2">
        <v>0</v>
      </c>
      <c r="M52" s="2">
        <v>4</v>
      </c>
      <c r="N52" s="2">
        <v>0</v>
      </c>
      <c r="O52" s="2">
        <f t="shared" si="0"/>
        <v>41</v>
      </c>
      <c r="P52" s="2">
        <v>41</v>
      </c>
      <c r="Q52" s="66"/>
    </row>
    <row r="53" spans="1:17" x14ac:dyDescent="0.25">
      <c r="A53" t="s">
        <v>23</v>
      </c>
      <c r="B53" s="2" t="s">
        <v>24</v>
      </c>
      <c r="C53" s="2">
        <v>1</v>
      </c>
      <c r="D53" s="2">
        <v>3</v>
      </c>
      <c r="E53" s="2">
        <v>2</v>
      </c>
      <c r="F53" s="2">
        <v>0</v>
      </c>
      <c r="G53" s="2">
        <v>1</v>
      </c>
      <c r="H53" s="2">
        <v>0</v>
      </c>
      <c r="I53" s="2">
        <v>0</v>
      </c>
      <c r="J53" s="2">
        <v>3</v>
      </c>
      <c r="K53" s="2">
        <v>6</v>
      </c>
      <c r="L53" s="2">
        <v>0</v>
      </c>
      <c r="M53" s="2">
        <v>2</v>
      </c>
      <c r="N53" s="2">
        <v>0</v>
      </c>
      <c r="O53" s="2">
        <f t="shared" si="0"/>
        <v>18</v>
      </c>
      <c r="P53" s="2">
        <v>19</v>
      </c>
      <c r="Q53" s="66">
        <v>1</v>
      </c>
    </row>
    <row r="54" spans="1:17" x14ac:dyDescent="0.25">
      <c r="A54" t="s">
        <v>198</v>
      </c>
      <c r="B54" s="2" t="s">
        <v>19</v>
      </c>
      <c r="C54" s="2">
        <v>4</v>
      </c>
      <c r="D54" s="2">
        <v>2</v>
      </c>
      <c r="E54" s="2">
        <v>1</v>
      </c>
      <c r="F54" s="2">
        <v>0</v>
      </c>
      <c r="G54" s="2">
        <v>0</v>
      </c>
      <c r="H54" s="2">
        <v>0</v>
      </c>
      <c r="I54" s="2">
        <v>0</v>
      </c>
      <c r="J54" s="2">
        <v>0</v>
      </c>
      <c r="K54" s="2">
        <v>1</v>
      </c>
      <c r="L54" s="2">
        <v>0</v>
      </c>
      <c r="M54" s="2">
        <v>0</v>
      </c>
      <c r="N54" s="2">
        <v>1</v>
      </c>
      <c r="O54" s="2">
        <f t="shared" si="0"/>
        <v>9</v>
      </c>
      <c r="P54" s="2">
        <v>11</v>
      </c>
      <c r="Q54" s="66">
        <v>2</v>
      </c>
    </row>
    <row r="55" spans="1:17" x14ac:dyDescent="0.25">
      <c r="A55" t="s">
        <v>199</v>
      </c>
      <c r="B55" s="2" t="s">
        <v>19</v>
      </c>
      <c r="C55" s="2">
        <v>2</v>
      </c>
      <c r="D55" s="2">
        <v>2</v>
      </c>
      <c r="E55" s="2">
        <v>2</v>
      </c>
      <c r="F55" s="2">
        <v>0</v>
      </c>
      <c r="G55" s="2">
        <v>1</v>
      </c>
      <c r="H55" s="2">
        <v>0</v>
      </c>
      <c r="I55" s="2">
        <v>1</v>
      </c>
      <c r="J55" s="2">
        <v>0</v>
      </c>
      <c r="K55" s="2">
        <v>1</v>
      </c>
      <c r="L55" s="2">
        <v>0</v>
      </c>
      <c r="M55" s="2">
        <v>0</v>
      </c>
      <c r="N55" s="2">
        <v>0</v>
      </c>
      <c r="O55" s="2">
        <f t="shared" si="0"/>
        <v>9</v>
      </c>
      <c r="P55" s="2">
        <v>10</v>
      </c>
      <c r="Q55" s="66">
        <v>1</v>
      </c>
    </row>
    <row r="56" spans="1:17" x14ac:dyDescent="0.25">
      <c r="A56" t="s">
        <v>141</v>
      </c>
      <c r="B56" s="2" t="s">
        <v>19</v>
      </c>
      <c r="C56" s="2">
        <v>33</v>
      </c>
      <c r="D56" s="2">
        <v>28</v>
      </c>
      <c r="E56" s="2">
        <v>86</v>
      </c>
      <c r="F56" s="2">
        <v>3</v>
      </c>
      <c r="G56" s="2">
        <v>42</v>
      </c>
      <c r="H56" s="2">
        <v>6</v>
      </c>
      <c r="I56" s="2">
        <v>6</v>
      </c>
      <c r="J56" s="2">
        <v>46</v>
      </c>
      <c r="K56" s="2">
        <v>9</v>
      </c>
      <c r="L56" s="2">
        <v>4</v>
      </c>
      <c r="M56" s="2">
        <v>15</v>
      </c>
      <c r="N56" s="2">
        <v>0</v>
      </c>
      <c r="O56" s="2">
        <f t="shared" si="0"/>
        <v>278</v>
      </c>
      <c r="P56" s="2">
        <v>278</v>
      </c>
      <c r="Q56" s="66"/>
    </row>
    <row r="57" spans="1:17" x14ac:dyDescent="0.25">
      <c r="A57" t="s">
        <v>107</v>
      </c>
      <c r="B57" s="2" t="s">
        <v>19</v>
      </c>
      <c r="C57" s="2">
        <v>0</v>
      </c>
      <c r="D57" s="2">
        <v>1</v>
      </c>
      <c r="E57" s="2">
        <v>3</v>
      </c>
      <c r="F57" s="2">
        <v>0</v>
      </c>
      <c r="G57" s="2">
        <v>3</v>
      </c>
      <c r="H57" s="2">
        <v>0</v>
      </c>
      <c r="I57" s="2">
        <v>0</v>
      </c>
      <c r="J57" s="2">
        <v>0</v>
      </c>
      <c r="K57" s="2">
        <v>1</v>
      </c>
      <c r="L57" s="2">
        <v>0</v>
      </c>
      <c r="M57" s="2">
        <v>0</v>
      </c>
      <c r="N57" s="2">
        <v>1</v>
      </c>
      <c r="O57" s="2">
        <f t="shared" si="0"/>
        <v>9</v>
      </c>
      <c r="P57" s="2">
        <v>9</v>
      </c>
      <c r="Q57" s="66">
        <v>0</v>
      </c>
    </row>
    <row r="58" spans="1:17" x14ac:dyDescent="0.25">
      <c r="A58" t="s">
        <v>192</v>
      </c>
      <c r="B58" s="2" t="s">
        <v>193</v>
      </c>
      <c r="C58" s="2">
        <v>33</v>
      </c>
      <c r="D58" s="2">
        <v>15</v>
      </c>
      <c r="E58" s="2">
        <v>21</v>
      </c>
      <c r="F58" s="2">
        <v>2</v>
      </c>
      <c r="G58" s="2">
        <v>5</v>
      </c>
      <c r="H58" s="2">
        <v>6</v>
      </c>
      <c r="I58" s="2">
        <v>8</v>
      </c>
      <c r="J58" s="2">
        <v>23</v>
      </c>
      <c r="K58" s="2">
        <v>3</v>
      </c>
      <c r="L58" s="2">
        <v>0</v>
      </c>
      <c r="M58" s="2">
        <v>0</v>
      </c>
      <c r="N58" s="2">
        <v>1</v>
      </c>
      <c r="O58" s="2">
        <f t="shared" si="0"/>
        <v>117</v>
      </c>
      <c r="P58" s="2">
        <v>125</v>
      </c>
      <c r="Q58" s="66">
        <v>8</v>
      </c>
    </row>
    <row r="59" spans="1:17" x14ac:dyDescent="0.25">
      <c r="A59" t="s">
        <v>192</v>
      </c>
      <c r="B59" s="2" t="s">
        <v>30</v>
      </c>
      <c r="C59" s="2">
        <v>30</v>
      </c>
      <c r="D59" s="2">
        <v>19</v>
      </c>
      <c r="E59" s="2">
        <v>21</v>
      </c>
      <c r="F59" s="2">
        <v>1</v>
      </c>
      <c r="G59" s="2">
        <v>2</v>
      </c>
      <c r="H59" s="2">
        <v>2</v>
      </c>
      <c r="I59" s="2">
        <v>2</v>
      </c>
      <c r="J59" s="2">
        <v>10</v>
      </c>
      <c r="K59" s="2">
        <v>6</v>
      </c>
      <c r="L59" s="2">
        <v>0</v>
      </c>
      <c r="M59" s="2">
        <v>0</v>
      </c>
      <c r="N59" s="2">
        <v>0</v>
      </c>
      <c r="O59" s="2">
        <f t="shared" si="0"/>
        <v>93</v>
      </c>
      <c r="P59" s="2">
        <v>99</v>
      </c>
      <c r="Q59" s="66">
        <v>6</v>
      </c>
    </row>
    <row r="60" spans="1:17" x14ac:dyDescent="0.25">
      <c r="A60" t="s">
        <v>93</v>
      </c>
      <c r="B60" t="s">
        <v>19</v>
      </c>
      <c r="C60" s="2">
        <v>0</v>
      </c>
      <c r="D60" s="2">
        <v>7</v>
      </c>
      <c r="E60" s="2">
        <v>3</v>
      </c>
      <c r="F60" s="2">
        <v>0</v>
      </c>
      <c r="G60" s="2">
        <v>7</v>
      </c>
      <c r="H60" s="2">
        <v>1</v>
      </c>
      <c r="I60" s="2">
        <v>0</v>
      </c>
      <c r="J60" s="2">
        <v>6</v>
      </c>
      <c r="K60" s="2">
        <v>0</v>
      </c>
      <c r="L60" s="2">
        <v>0</v>
      </c>
      <c r="M60" s="2">
        <v>0</v>
      </c>
      <c r="N60" s="2">
        <v>0</v>
      </c>
      <c r="O60" s="2">
        <f t="shared" si="0"/>
        <v>24</v>
      </c>
      <c r="P60" s="2">
        <v>33</v>
      </c>
      <c r="Q60" s="67">
        <v>9</v>
      </c>
    </row>
    <row r="61" spans="1:17" x14ac:dyDescent="0.25">
      <c r="A61" t="s">
        <v>151</v>
      </c>
      <c r="B61" s="2" t="s">
        <v>19</v>
      </c>
      <c r="C61" s="2">
        <v>0</v>
      </c>
      <c r="D61" s="2">
        <v>4</v>
      </c>
      <c r="E61" s="2">
        <v>7</v>
      </c>
      <c r="F61" s="2">
        <v>0</v>
      </c>
      <c r="G61" s="2">
        <v>3</v>
      </c>
      <c r="H61" s="2">
        <v>0</v>
      </c>
      <c r="I61" s="2">
        <v>2</v>
      </c>
      <c r="J61" s="2">
        <v>1</v>
      </c>
      <c r="K61" s="2">
        <v>0</v>
      </c>
      <c r="L61" s="2">
        <v>1</v>
      </c>
      <c r="M61" s="2">
        <v>0</v>
      </c>
      <c r="N61" s="2">
        <v>0</v>
      </c>
      <c r="O61" s="2">
        <f t="shared" si="0"/>
        <v>18</v>
      </c>
      <c r="P61" s="2">
        <v>19</v>
      </c>
      <c r="Q61" s="66">
        <v>1</v>
      </c>
    </row>
    <row r="62" spans="1:17" x14ac:dyDescent="0.25">
      <c r="A62" t="s">
        <v>248</v>
      </c>
      <c r="B62" s="2" t="s">
        <v>19</v>
      </c>
      <c r="C62" s="2">
        <v>1</v>
      </c>
      <c r="D62" s="2">
        <v>3</v>
      </c>
      <c r="E62" s="2">
        <v>0</v>
      </c>
      <c r="F62" s="2">
        <v>0</v>
      </c>
      <c r="G62" s="2">
        <v>2</v>
      </c>
      <c r="H62" s="2">
        <v>0</v>
      </c>
      <c r="I62" s="2">
        <v>0</v>
      </c>
      <c r="J62" s="2">
        <v>2</v>
      </c>
      <c r="K62" s="2">
        <v>0</v>
      </c>
      <c r="L62" s="2">
        <v>0</v>
      </c>
      <c r="M62" s="2">
        <v>0</v>
      </c>
      <c r="N62" s="2">
        <v>0</v>
      </c>
      <c r="O62" s="2">
        <f t="shared" si="0"/>
        <v>8</v>
      </c>
      <c r="P62" s="2">
        <v>12</v>
      </c>
      <c r="Q62" s="66">
        <v>4</v>
      </c>
    </row>
    <row r="63" spans="1:17" x14ac:dyDescent="0.25">
      <c r="A63" t="s">
        <v>143</v>
      </c>
      <c r="B63" t="s">
        <v>19</v>
      </c>
      <c r="C63" s="2">
        <v>0</v>
      </c>
      <c r="D63" s="2">
        <v>1</v>
      </c>
      <c r="E63" s="2">
        <v>1</v>
      </c>
      <c r="F63" s="2">
        <v>1</v>
      </c>
      <c r="G63" s="2">
        <v>40</v>
      </c>
      <c r="H63" s="2">
        <v>0</v>
      </c>
      <c r="I63" s="2">
        <v>2</v>
      </c>
      <c r="J63" s="2">
        <v>7</v>
      </c>
      <c r="K63" s="2">
        <v>0</v>
      </c>
      <c r="L63" s="2">
        <v>0</v>
      </c>
      <c r="M63" s="2">
        <v>0</v>
      </c>
      <c r="N63" s="2">
        <v>0</v>
      </c>
      <c r="O63" s="2">
        <f t="shared" si="0"/>
        <v>52</v>
      </c>
      <c r="P63" s="2">
        <v>63</v>
      </c>
      <c r="Q63" s="67">
        <v>11</v>
      </c>
    </row>
    <row r="64" spans="1:17" x14ac:dyDescent="0.25">
      <c r="A64" t="s">
        <v>142</v>
      </c>
      <c r="B64" s="2" t="s">
        <v>19</v>
      </c>
      <c r="C64" s="2">
        <v>0</v>
      </c>
      <c r="D64" s="2">
        <v>0</v>
      </c>
      <c r="E64" s="2">
        <v>27</v>
      </c>
      <c r="F64" s="2">
        <v>0</v>
      </c>
      <c r="G64" s="2">
        <v>4</v>
      </c>
      <c r="H64" s="2">
        <v>0</v>
      </c>
      <c r="I64" s="2">
        <v>0</v>
      </c>
      <c r="J64" s="2">
        <v>4</v>
      </c>
      <c r="K64" s="2">
        <v>0</v>
      </c>
      <c r="L64" s="2">
        <v>3</v>
      </c>
      <c r="M64" s="2">
        <v>8</v>
      </c>
      <c r="N64" s="2">
        <v>0</v>
      </c>
      <c r="O64" s="2">
        <f t="shared" si="0"/>
        <v>46</v>
      </c>
      <c r="P64" s="2">
        <v>46</v>
      </c>
      <c r="Q64" s="66">
        <v>0</v>
      </c>
    </row>
    <row r="65" spans="1:17" x14ac:dyDescent="0.25">
      <c r="A65" t="s">
        <v>112</v>
      </c>
      <c r="B65" t="s">
        <v>19</v>
      </c>
      <c r="C65" s="2">
        <v>2</v>
      </c>
      <c r="D65" s="2">
        <v>9</v>
      </c>
      <c r="E65" s="2">
        <v>2</v>
      </c>
      <c r="F65" s="2">
        <v>0</v>
      </c>
      <c r="G65" s="2">
        <v>5</v>
      </c>
      <c r="H65" s="2">
        <v>0</v>
      </c>
      <c r="I65" s="2">
        <v>1</v>
      </c>
      <c r="J65" s="2">
        <v>4</v>
      </c>
      <c r="K65" s="2">
        <v>0</v>
      </c>
      <c r="L65" s="2">
        <v>0</v>
      </c>
      <c r="M65" s="2">
        <v>0</v>
      </c>
      <c r="N65" s="2">
        <v>0</v>
      </c>
      <c r="O65" s="2">
        <f t="shared" si="0"/>
        <v>23</v>
      </c>
      <c r="P65" s="2">
        <v>26</v>
      </c>
      <c r="Q65" s="67">
        <v>3</v>
      </c>
    </row>
    <row r="66" spans="1:17" x14ac:dyDescent="0.25">
      <c r="A66" t="s">
        <v>200</v>
      </c>
      <c r="B66" s="2" t="s">
        <v>19</v>
      </c>
      <c r="C66" s="2">
        <v>3</v>
      </c>
      <c r="D66" s="2">
        <v>9</v>
      </c>
      <c r="E66" s="2">
        <v>28</v>
      </c>
      <c r="F66" s="2">
        <v>0</v>
      </c>
      <c r="G66" s="2">
        <v>12</v>
      </c>
      <c r="H66" s="2">
        <v>0</v>
      </c>
      <c r="I66" s="2">
        <v>0</v>
      </c>
      <c r="J66" s="2">
        <v>5</v>
      </c>
      <c r="K66" s="2">
        <v>0</v>
      </c>
      <c r="L66" s="2">
        <v>1</v>
      </c>
      <c r="M66" s="2">
        <v>0</v>
      </c>
      <c r="N66" s="2">
        <v>0</v>
      </c>
      <c r="O66" s="2">
        <f t="shared" si="0"/>
        <v>58</v>
      </c>
      <c r="P66" s="2">
        <v>62</v>
      </c>
      <c r="Q66" s="66">
        <v>4</v>
      </c>
    </row>
    <row r="67" spans="1:17" x14ac:dyDescent="0.25">
      <c r="A67" t="s">
        <v>128</v>
      </c>
      <c r="B67" s="2" t="s">
        <v>24</v>
      </c>
      <c r="C67" s="2">
        <v>0</v>
      </c>
      <c r="D67" s="2">
        <v>5</v>
      </c>
      <c r="E67" s="2">
        <v>1</v>
      </c>
      <c r="F67" s="2">
        <v>0</v>
      </c>
      <c r="G67" s="2">
        <v>0</v>
      </c>
      <c r="H67" s="2">
        <v>0</v>
      </c>
      <c r="I67" s="2">
        <v>0</v>
      </c>
      <c r="J67" s="2">
        <v>5</v>
      </c>
      <c r="K67" s="2">
        <v>0</v>
      </c>
      <c r="L67" s="2">
        <v>0</v>
      </c>
      <c r="M67" s="2">
        <v>0</v>
      </c>
      <c r="N67" s="2">
        <v>1</v>
      </c>
      <c r="O67" s="2">
        <f t="shared" si="0"/>
        <v>12</v>
      </c>
      <c r="P67" s="2">
        <v>13</v>
      </c>
      <c r="Q67" s="66">
        <v>1</v>
      </c>
    </row>
    <row r="68" spans="1:17" x14ac:dyDescent="0.25">
      <c r="A68" t="s">
        <v>32</v>
      </c>
      <c r="B68" s="2" t="s">
        <v>19</v>
      </c>
      <c r="C68" s="2">
        <v>2</v>
      </c>
      <c r="D68" s="2">
        <v>0</v>
      </c>
      <c r="E68" s="2">
        <v>0</v>
      </c>
      <c r="F68" s="2">
        <v>0</v>
      </c>
      <c r="G68" s="2">
        <v>1</v>
      </c>
      <c r="H68" s="2">
        <v>0</v>
      </c>
      <c r="I68" s="2">
        <v>0</v>
      </c>
      <c r="J68" s="2">
        <v>0</v>
      </c>
      <c r="K68" s="2">
        <v>2</v>
      </c>
      <c r="L68" s="2">
        <v>0</v>
      </c>
      <c r="M68" s="2">
        <v>0</v>
      </c>
      <c r="N68" s="2">
        <v>0</v>
      </c>
      <c r="O68" s="2">
        <f t="shared" si="0"/>
        <v>5</v>
      </c>
      <c r="P68" s="2">
        <v>5</v>
      </c>
      <c r="Q68" s="66">
        <v>0</v>
      </c>
    </row>
    <row r="69" spans="1:17" x14ac:dyDescent="0.25">
      <c r="A69" t="s">
        <v>71</v>
      </c>
      <c r="B69" s="2" t="s">
        <v>73</v>
      </c>
      <c r="C69" s="2">
        <v>2</v>
      </c>
      <c r="D69" s="2">
        <v>0</v>
      </c>
      <c r="E69" s="2">
        <v>0</v>
      </c>
      <c r="F69" s="2">
        <v>15</v>
      </c>
      <c r="G69" s="2">
        <v>0</v>
      </c>
      <c r="H69" s="2">
        <v>0</v>
      </c>
      <c r="I69" s="2">
        <v>0</v>
      </c>
      <c r="J69" s="2">
        <v>0</v>
      </c>
      <c r="K69" s="2">
        <v>0</v>
      </c>
      <c r="L69" s="2">
        <v>0</v>
      </c>
      <c r="M69" s="2">
        <v>0</v>
      </c>
      <c r="N69" s="2">
        <v>105</v>
      </c>
      <c r="O69" s="2">
        <f t="shared" si="0"/>
        <v>122</v>
      </c>
      <c r="P69" s="2">
        <v>122</v>
      </c>
      <c r="Q69" s="66">
        <v>0</v>
      </c>
    </row>
    <row r="70" spans="1:17" x14ac:dyDescent="0.25">
      <c r="A70" t="s">
        <v>71</v>
      </c>
      <c r="B70" s="2" t="s">
        <v>72</v>
      </c>
      <c r="C70" s="2">
        <v>0</v>
      </c>
      <c r="D70" s="2">
        <v>0</v>
      </c>
      <c r="E70" s="2">
        <v>0</v>
      </c>
      <c r="F70" s="2">
        <v>6</v>
      </c>
      <c r="G70" s="2">
        <v>0</v>
      </c>
      <c r="H70" s="2">
        <v>0</v>
      </c>
      <c r="I70" s="2">
        <v>0</v>
      </c>
      <c r="J70" s="2">
        <v>0</v>
      </c>
      <c r="K70" s="2">
        <v>0</v>
      </c>
      <c r="L70" s="2">
        <v>0</v>
      </c>
      <c r="M70" s="2">
        <v>0</v>
      </c>
      <c r="N70" s="2">
        <v>31</v>
      </c>
      <c r="O70" s="2">
        <f t="shared" si="0"/>
        <v>37</v>
      </c>
      <c r="P70" s="2">
        <v>37</v>
      </c>
      <c r="Q70" s="66">
        <v>0</v>
      </c>
    </row>
    <row r="71" spans="1:17" x14ac:dyDescent="0.25">
      <c r="A71" t="s">
        <v>244</v>
      </c>
      <c r="B71" s="2" t="s">
        <v>19</v>
      </c>
      <c r="C71" s="2">
        <v>1</v>
      </c>
      <c r="D71" s="2">
        <v>1</v>
      </c>
      <c r="E71" s="2">
        <v>0</v>
      </c>
      <c r="F71" s="2">
        <v>0</v>
      </c>
      <c r="G71" s="2">
        <v>1</v>
      </c>
      <c r="H71" s="2">
        <v>0</v>
      </c>
      <c r="I71" s="2">
        <v>0</v>
      </c>
      <c r="J71" s="2">
        <v>0</v>
      </c>
      <c r="K71" s="2">
        <v>1</v>
      </c>
      <c r="L71" s="2">
        <v>0</v>
      </c>
      <c r="M71" s="2">
        <v>0</v>
      </c>
      <c r="N71" s="2">
        <v>0</v>
      </c>
      <c r="O71" s="2">
        <f t="shared" si="0"/>
        <v>4</v>
      </c>
      <c r="P71" s="2">
        <v>4</v>
      </c>
      <c r="Q71" s="66">
        <v>0</v>
      </c>
    </row>
    <row r="72" spans="1:17" x14ac:dyDescent="0.25">
      <c r="A72" t="s">
        <v>146</v>
      </c>
      <c r="B72" s="2" t="s">
        <v>19</v>
      </c>
      <c r="C72" s="2">
        <v>11</v>
      </c>
      <c r="D72" s="2">
        <v>5</v>
      </c>
      <c r="E72" s="2">
        <v>31</v>
      </c>
      <c r="F72" s="2">
        <v>4</v>
      </c>
      <c r="G72" s="2">
        <v>120</v>
      </c>
      <c r="H72" s="2">
        <v>39</v>
      </c>
      <c r="I72" s="2">
        <v>33</v>
      </c>
      <c r="J72" s="2">
        <v>33</v>
      </c>
      <c r="K72" s="2">
        <v>2</v>
      </c>
      <c r="L72" s="2">
        <v>2</v>
      </c>
      <c r="M72" s="2">
        <v>4</v>
      </c>
      <c r="N72" s="2">
        <v>0</v>
      </c>
      <c r="O72" s="2">
        <f t="shared" si="0"/>
        <v>284</v>
      </c>
      <c r="P72" s="2">
        <v>326</v>
      </c>
      <c r="Q72" s="66">
        <v>42</v>
      </c>
    </row>
    <row r="73" spans="1:17" x14ac:dyDescent="0.25">
      <c r="A73" t="s">
        <v>134</v>
      </c>
      <c r="B73" s="2" t="s">
        <v>19</v>
      </c>
      <c r="C73" s="2">
        <v>1</v>
      </c>
      <c r="D73" s="2">
        <v>3</v>
      </c>
      <c r="E73" s="2">
        <v>10</v>
      </c>
      <c r="F73" s="2">
        <v>0</v>
      </c>
      <c r="G73" s="2">
        <v>17</v>
      </c>
      <c r="H73" s="2">
        <v>0</v>
      </c>
      <c r="I73" s="2">
        <v>0</v>
      </c>
      <c r="J73" s="2">
        <v>4</v>
      </c>
      <c r="K73" s="2">
        <v>2</v>
      </c>
      <c r="L73" s="2">
        <v>0</v>
      </c>
      <c r="M73" s="2">
        <v>0</v>
      </c>
      <c r="N73" s="2">
        <v>0</v>
      </c>
      <c r="O73" s="2">
        <f t="shared" si="0"/>
        <v>37</v>
      </c>
      <c r="P73" s="2">
        <v>37</v>
      </c>
      <c r="Q73" s="66">
        <v>0</v>
      </c>
    </row>
    <row r="74" spans="1:17" x14ac:dyDescent="0.25">
      <c r="A74" t="s">
        <v>115</v>
      </c>
      <c r="B74" s="2" t="s">
        <v>19</v>
      </c>
      <c r="C74" s="2">
        <v>0</v>
      </c>
      <c r="D74" s="2">
        <v>0</v>
      </c>
      <c r="E74" s="2">
        <v>6</v>
      </c>
      <c r="F74" s="2">
        <v>0</v>
      </c>
      <c r="G74" s="2">
        <v>10</v>
      </c>
      <c r="H74" s="2">
        <v>0</v>
      </c>
      <c r="I74" s="2">
        <v>4</v>
      </c>
      <c r="J74" s="2">
        <v>4</v>
      </c>
      <c r="K74" s="2">
        <v>1</v>
      </c>
      <c r="L74" s="2">
        <v>0</v>
      </c>
      <c r="M74" s="2">
        <v>0</v>
      </c>
      <c r="N74" s="2">
        <v>0</v>
      </c>
      <c r="O74" s="2">
        <f t="shared" si="0"/>
        <v>25</v>
      </c>
      <c r="P74" s="2">
        <v>34</v>
      </c>
      <c r="Q74" s="66">
        <v>9</v>
      </c>
    </row>
    <row r="75" spans="1:17" x14ac:dyDescent="0.25">
      <c r="A75" t="s">
        <v>99</v>
      </c>
      <c r="B75" s="2" t="s">
        <v>19</v>
      </c>
      <c r="C75" s="2">
        <v>0</v>
      </c>
      <c r="D75" s="2">
        <v>6</v>
      </c>
      <c r="E75" s="2">
        <v>22</v>
      </c>
      <c r="F75" s="2">
        <v>1</v>
      </c>
      <c r="G75" s="2">
        <v>7</v>
      </c>
      <c r="H75" s="2">
        <v>0</v>
      </c>
      <c r="I75" s="2">
        <v>0</v>
      </c>
      <c r="J75" s="2">
        <v>1</v>
      </c>
      <c r="K75" s="2">
        <v>0</v>
      </c>
      <c r="L75" s="2">
        <v>0</v>
      </c>
      <c r="M75" s="2">
        <v>0</v>
      </c>
      <c r="N75" s="2">
        <v>0</v>
      </c>
      <c r="O75" s="2">
        <f t="shared" si="0"/>
        <v>37</v>
      </c>
      <c r="P75" s="2">
        <v>39</v>
      </c>
      <c r="Q75" s="66">
        <v>2</v>
      </c>
    </row>
    <row r="76" spans="1:17" x14ac:dyDescent="0.25">
      <c r="A76" t="s">
        <v>39</v>
      </c>
      <c r="B76" s="2" t="s">
        <v>19</v>
      </c>
      <c r="C76" s="2">
        <v>1</v>
      </c>
      <c r="D76" s="2">
        <v>4</v>
      </c>
      <c r="E76" s="2">
        <v>10</v>
      </c>
      <c r="F76" s="2">
        <v>0</v>
      </c>
      <c r="G76" s="2">
        <v>4</v>
      </c>
      <c r="H76" s="2">
        <v>0</v>
      </c>
      <c r="I76" s="2">
        <v>0</v>
      </c>
      <c r="J76" s="2">
        <v>2</v>
      </c>
      <c r="K76" s="2">
        <v>1</v>
      </c>
      <c r="L76" s="2">
        <v>0</v>
      </c>
      <c r="M76" s="2">
        <v>0</v>
      </c>
      <c r="N76" s="2">
        <v>0</v>
      </c>
      <c r="O76" s="2">
        <f t="shared" si="0"/>
        <v>22</v>
      </c>
      <c r="P76" s="2">
        <v>23</v>
      </c>
      <c r="Q76" s="66">
        <v>1</v>
      </c>
    </row>
    <row r="77" spans="1:17" x14ac:dyDescent="0.25">
      <c r="A77" t="s">
        <v>206</v>
      </c>
      <c r="B77" s="2" t="s">
        <v>19</v>
      </c>
      <c r="C77" s="2">
        <v>0</v>
      </c>
      <c r="D77" s="2">
        <v>4</v>
      </c>
      <c r="E77" s="2">
        <v>10</v>
      </c>
      <c r="F77" s="2">
        <v>0</v>
      </c>
      <c r="G77" s="2">
        <v>2</v>
      </c>
      <c r="H77" s="2">
        <v>0</v>
      </c>
      <c r="I77" s="2">
        <v>1</v>
      </c>
      <c r="J77" s="2">
        <v>3</v>
      </c>
      <c r="K77" s="2">
        <v>0</v>
      </c>
      <c r="L77" s="2">
        <v>0</v>
      </c>
      <c r="M77" s="2">
        <v>1</v>
      </c>
      <c r="N77" s="2">
        <v>0</v>
      </c>
      <c r="O77" s="2">
        <f t="shared" si="0"/>
        <v>21</v>
      </c>
      <c r="P77" s="2">
        <v>32</v>
      </c>
      <c r="Q77" s="66">
        <v>11</v>
      </c>
    </row>
    <row r="78" spans="1:17" x14ac:dyDescent="0.25">
      <c r="A78" t="s">
        <v>121</v>
      </c>
      <c r="B78" s="2" t="s">
        <v>19</v>
      </c>
      <c r="C78" s="2">
        <v>2</v>
      </c>
      <c r="D78" s="2">
        <v>2</v>
      </c>
      <c r="E78" s="2">
        <v>1</v>
      </c>
      <c r="F78" s="2">
        <v>0</v>
      </c>
      <c r="G78" s="2">
        <v>16</v>
      </c>
      <c r="H78" s="2">
        <v>0</v>
      </c>
      <c r="I78" s="2">
        <v>0</v>
      </c>
      <c r="J78" s="2">
        <v>9</v>
      </c>
      <c r="K78" s="2">
        <v>0</v>
      </c>
      <c r="L78" s="2">
        <v>0</v>
      </c>
      <c r="M78" s="2">
        <v>0</v>
      </c>
      <c r="N78" s="2">
        <v>0</v>
      </c>
      <c r="O78" s="2">
        <f t="shared" si="0"/>
        <v>30</v>
      </c>
      <c r="P78" s="2">
        <v>32</v>
      </c>
      <c r="Q78" s="66">
        <v>2</v>
      </c>
    </row>
    <row r="79" spans="1:17" x14ac:dyDescent="0.25">
      <c r="A79" t="s">
        <v>203</v>
      </c>
      <c r="B79" s="2" t="s">
        <v>19</v>
      </c>
      <c r="C79" s="2">
        <v>6</v>
      </c>
      <c r="D79" s="2">
        <v>4</v>
      </c>
      <c r="E79" s="2">
        <v>9</v>
      </c>
      <c r="F79" s="2">
        <v>0</v>
      </c>
      <c r="G79" s="2">
        <v>4</v>
      </c>
      <c r="H79" s="2">
        <v>1</v>
      </c>
      <c r="I79" s="2">
        <v>0</v>
      </c>
      <c r="J79" s="2">
        <v>3</v>
      </c>
      <c r="K79" s="2">
        <v>1</v>
      </c>
      <c r="L79" s="2">
        <v>0</v>
      </c>
      <c r="M79" s="2">
        <v>2</v>
      </c>
      <c r="N79" s="2">
        <v>0</v>
      </c>
      <c r="O79" s="2">
        <f t="shared" si="0"/>
        <v>30</v>
      </c>
      <c r="P79" s="2">
        <v>34</v>
      </c>
      <c r="Q79" s="66">
        <v>4</v>
      </c>
    </row>
    <row r="80" spans="1:17" x14ac:dyDescent="0.25">
      <c r="A80" t="s">
        <v>191</v>
      </c>
      <c r="B80" s="2" t="s">
        <v>30</v>
      </c>
      <c r="C80" s="2">
        <v>1</v>
      </c>
      <c r="D80" s="2">
        <v>6</v>
      </c>
      <c r="E80" s="2">
        <v>4</v>
      </c>
      <c r="F80" s="2">
        <v>1</v>
      </c>
      <c r="G80" s="2">
        <v>3</v>
      </c>
      <c r="H80" s="2">
        <v>2</v>
      </c>
      <c r="I80" s="2">
        <v>0</v>
      </c>
      <c r="J80" s="2">
        <v>0</v>
      </c>
      <c r="K80" s="2">
        <v>6</v>
      </c>
      <c r="L80" s="2">
        <v>0</v>
      </c>
      <c r="M80" s="2">
        <v>0</v>
      </c>
      <c r="N80" s="2">
        <v>1</v>
      </c>
      <c r="O80" s="2">
        <f t="shared" si="0"/>
        <v>24</v>
      </c>
      <c r="P80" s="2">
        <v>24</v>
      </c>
      <c r="Q80" s="66">
        <v>0</v>
      </c>
    </row>
    <row r="81" spans="1:17" x14ac:dyDescent="0.25">
      <c r="A81" t="s">
        <v>155</v>
      </c>
      <c r="B81" s="2" t="s">
        <v>157</v>
      </c>
      <c r="C81" s="2">
        <v>2</v>
      </c>
      <c r="D81" s="2">
        <v>3</v>
      </c>
      <c r="E81" s="2">
        <v>6</v>
      </c>
      <c r="F81" s="2">
        <v>0</v>
      </c>
      <c r="G81" s="2">
        <v>3</v>
      </c>
      <c r="H81" s="2">
        <v>0</v>
      </c>
      <c r="I81" s="2">
        <v>0</v>
      </c>
      <c r="J81" s="2">
        <v>1</v>
      </c>
      <c r="K81" s="2">
        <v>0</v>
      </c>
      <c r="L81" s="2">
        <v>0</v>
      </c>
      <c r="M81" s="2">
        <v>1</v>
      </c>
      <c r="N81" s="2">
        <v>0</v>
      </c>
      <c r="O81" s="2">
        <f t="shared" si="0"/>
        <v>16</v>
      </c>
      <c r="P81" s="2">
        <v>16</v>
      </c>
      <c r="Q81" s="66">
        <v>0</v>
      </c>
    </row>
    <row r="82" spans="1:17" x14ac:dyDescent="0.25">
      <c r="A82" t="s">
        <v>155</v>
      </c>
      <c r="B82" s="2" t="s">
        <v>19</v>
      </c>
      <c r="C82" s="2">
        <v>0</v>
      </c>
      <c r="D82" s="2">
        <v>3</v>
      </c>
      <c r="E82" s="2">
        <v>7</v>
      </c>
      <c r="F82" s="2">
        <v>0</v>
      </c>
      <c r="G82" s="2">
        <v>9</v>
      </c>
      <c r="H82" s="2">
        <v>2</v>
      </c>
      <c r="I82" s="2">
        <v>4</v>
      </c>
      <c r="J82" s="2">
        <v>2</v>
      </c>
      <c r="K82" s="2">
        <v>0</v>
      </c>
      <c r="L82" s="2">
        <v>0</v>
      </c>
      <c r="M82" s="2">
        <v>0</v>
      </c>
      <c r="N82" s="2">
        <v>0</v>
      </c>
      <c r="O82" s="2">
        <f t="shared" si="0"/>
        <v>27</v>
      </c>
      <c r="P82" s="2">
        <v>32</v>
      </c>
      <c r="Q82" s="66">
        <v>5</v>
      </c>
    </row>
    <row r="83" spans="1:17" x14ac:dyDescent="0.25">
      <c r="A83" t="s">
        <v>155</v>
      </c>
      <c r="B83" s="2" t="s">
        <v>156</v>
      </c>
      <c r="C83" s="2">
        <v>0</v>
      </c>
      <c r="D83" s="2">
        <v>1</v>
      </c>
      <c r="E83" s="2">
        <v>0</v>
      </c>
      <c r="F83" s="2">
        <v>0</v>
      </c>
      <c r="G83" s="2">
        <v>4</v>
      </c>
      <c r="H83" s="2">
        <v>0</v>
      </c>
      <c r="I83" s="2">
        <v>0</v>
      </c>
      <c r="J83" s="2">
        <v>1</v>
      </c>
      <c r="K83" s="2">
        <v>0</v>
      </c>
      <c r="L83" s="2">
        <v>0</v>
      </c>
      <c r="M83" s="2">
        <v>0</v>
      </c>
      <c r="N83" s="2">
        <v>0</v>
      </c>
      <c r="O83" s="2">
        <f t="shared" si="0"/>
        <v>6</v>
      </c>
      <c r="P83" s="2">
        <v>8</v>
      </c>
      <c r="Q83" s="66">
        <v>2</v>
      </c>
    </row>
    <row r="84" spans="1:17" x14ac:dyDescent="0.25">
      <c r="A84" t="s">
        <v>137</v>
      </c>
      <c r="B84" s="2" t="s">
        <v>19</v>
      </c>
      <c r="C84" s="2">
        <v>8</v>
      </c>
      <c r="D84" s="2">
        <v>10</v>
      </c>
      <c r="E84" s="2">
        <v>8</v>
      </c>
      <c r="F84" s="2">
        <v>0</v>
      </c>
      <c r="G84" s="2">
        <v>5</v>
      </c>
      <c r="H84" s="2">
        <v>0</v>
      </c>
      <c r="I84" s="2">
        <v>2</v>
      </c>
      <c r="J84" s="2">
        <v>9</v>
      </c>
      <c r="K84" s="2">
        <v>1</v>
      </c>
      <c r="L84" s="2">
        <v>0</v>
      </c>
      <c r="M84" s="2">
        <v>1</v>
      </c>
      <c r="N84" s="2">
        <v>0</v>
      </c>
      <c r="O84" s="2">
        <f t="shared" si="0"/>
        <v>44</v>
      </c>
      <c r="P84" s="2">
        <v>44</v>
      </c>
      <c r="Q84" s="66">
        <v>0</v>
      </c>
    </row>
    <row r="85" spans="1:17" x14ac:dyDescent="0.25">
      <c r="A85" t="s">
        <v>250</v>
      </c>
      <c r="B85" s="2" t="s">
        <v>30</v>
      </c>
      <c r="C85" s="2">
        <v>0</v>
      </c>
      <c r="D85" s="2">
        <v>2</v>
      </c>
      <c r="E85" s="2">
        <v>1</v>
      </c>
      <c r="F85" s="2">
        <v>0</v>
      </c>
      <c r="G85" s="2">
        <v>6</v>
      </c>
      <c r="H85" s="2">
        <v>1</v>
      </c>
      <c r="I85" s="2">
        <v>2</v>
      </c>
      <c r="J85" s="2">
        <v>2</v>
      </c>
      <c r="K85" s="2">
        <v>1</v>
      </c>
      <c r="L85" s="2">
        <v>0</v>
      </c>
      <c r="M85" s="2">
        <v>0</v>
      </c>
      <c r="N85" s="2">
        <v>0</v>
      </c>
      <c r="O85" s="2">
        <f t="shared" si="0"/>
        <v>15</v>
      </c>
      <c r="P85" s="2">
        <v>19</v>
      </c>
      <c r="Q85" s="66">
        <v>4</v>
      </c>
    </row>
    <row r="86" spans="1:17" x14ac:dyDescent="0.25">
      <c r="A86" t="s">
        <v>136</v>
      </c>
      <c r="B86" s="2" t="s">
        <v>19</v>
      </c>
      <c r="C86" s="2">
        <v>5</v>
      </c>
      <c r="D86" s="2">
        <v>9</v>
      </c>
      <c r="E86" s="2">
        <v>2</v>
      </c>
      <c r="F86" s="2">
        <v>2</v>
      </c>
      <c r="G86" s="2">
        <v>17</v>
      </c>
      <c r="H86" s="2">
        <v>2</v>
      </c>
      <c r="I86" s="2">
        <v>0</v>
      </c>
      <c r="J86" s="2">
        <v>6</v>
      </c>
      <c r="K86" s="2">
        <v>0</v>
      </c>
      <c r="L86" s="2">
        <v>0</v>
      </c>
      <c r="M86" s="2">
        <v>6</v>
      </c>
      <c r="N86" s="2">
        <v>0</v>
      </c>
      <c r="O86" s="2">
        <f t="shared" si="0"/>
        <v>49</v>
      </c>
      <c r="P86" s="2">
        <v>157</v>
      </c>
      <c r="Q86" s="66">
        <v>108</v>
      </c>
    </row>
    <row r="87" spans="1:17" x14ac:dyDescent="0.25">
      <c r="A87" t="s">
        <v>74</v>
      </c>
      <c r="B87" s="2" t="s">
        <v>19</v>
      </c>
      <c r="C87" s="2">
        <v>3</v>
      </c>
      <c r="D87" s="2">
        <v>6</v>
      </c>
      <c r="E87" s="2">
        <v>9</v>
      </c>
      <c r="F87" s="2">
        <v>0</v>
      </c>
      <c r="G87" s="2">
        <v>1</v>
      </c>
      <c r="H87" s="2">
        <v>0</v>
      </c>
      <c r="I87" s="2">
        <v>3</v>
      </c>
      <c r="J87" s="2">
        <v>5</v>
      </c>
      <c r="K87" s="2">
        <v>0</v>
      </c>
      <c r="L87" s="2">
        <v>0</v>
      </c>
      <c r="M87" s="2">
        <v>2</v>
      </c>
      <c r="N87" s="2">
        <v>0</v>
      </c>
      <c r="O87" s="2">
        <f t="shared" si="0"/>
        <v>29</v>
      </c>
      <c r="P87" s="2">
        <v>38</v>
      </c>
      <c r="Q87" s="66">
        <v>9</v>
      </c>
    </row>
    <row r="88" spans="1:17" x14ac:dyDescent="0.25">
      <c r="A88" t="s">
        <v>75</v>
      </c>
      <c r="B88" s="2" t="s">
        <v>19</v>
      </c>
      <c r="C88" s="2">
        <v>3</v>
      </c>
      <c r="D88" s="2">
        <v>7</v>
      </c>
      <c r="E88" s="2">
        <v>14</v>
      </c>
      <c r="F88" s="2">
        <v>0</v>
      </c>
      <c r="G88" s="2">
        <v>8</v>
      </c>
      <c r="H88" s="2">
        <v>3</v>
      </c>
      <c r="I88" s="2">
        <v>1</v>
      </c>
      <c r="J88" s="2">
        <v>2</v>
      </c>
      <c r="K88" s="2">
        <v>0</v>
      </c>
      <c r="L88" s="2">
        <v>0</v>
      </c>
      <c r="M88" s="2">
        <v>2</v>
      </c>
      <c r="N88" s="2">
        <v>0</v>
      </c>
      <c r="O88" s="2">
        <f t="shared" si="0"/>
        <v>40</v>
      </c>
      <c r="P88" s="2">
        <v>63</v>
      </c>
      <c r="Q88" s="66">
        <v>23</v>
      </c>
    </row>
    <row r="89" spans="1:17" x14ac:dyDescent="0.25">
      <c r="A89" t="s">
        <v>76</v>
      </c>
      <c r="B89" s="2" t="s">
        <v>19</v>
      </c>
      <c r="C89" s="2">
        <v>0</v>
      </c>
      <c r="D89" s="2">
        <v>1</v>
      </c>
      <c r="E89" s="2">
        <v>13</v>
      </c>
      <c r="F89" s="2">
        <v>0</v>
      </c>
      <c r="G89" s="2">
        <v>4</v>
      </c>
      <c r="H89" s="2">
        <v>0</v>
      </c>
      <c r="I89" s="2">
        <v>0</v>
      </c>
      <c r="J89" s="2">
        <v>3</v>
      </c>
      <c r="K89" s="2">
        <v>0</v>
      </c>
      <c r="L89" s="2">
        <v>0</v>
      </c>
      <c r="M89" s="2">
        <v>1</v>
      </c>
      <c r="N89" s="2">
        <v>0</v>
      </c>
      <c r="O89" s="2">
        <f t="shared" si="0"/>
        <v>22</v>
      </c>
      <c r="P89" s="2">
        <v>22</v>
      </c>
      <c r="Q89" s="66">
        <v>0</v>
      </c>
    </row>
    <row r="90" spans="1:17" x14ac:dyDescent="0.25">
      <c r="A90" t="s">
        <v>94</v>
      </c>
      <c r="B90" s="2" t="s">
        <v>19</v>
      </c>
      <c r="C90" s="2">
        <v>0</v>
      </c>
      <c r="D90" s="2">
        <v>1</v>
      </c>
      <c r="E90" s="2">
        <v>0</v>
      </c>
      <c r="F90" s="2">
        <v>0</v>
      </c>
      <c r="G90" s="2">
        <v>1</v>
      </c>
      <c r="H90" s="2">
        <v>0</v>
      </c>
      <c r="I90" s="2">
        <v>0</v>
      </c>
      <c r="J90" s="2">
        <v>0</v>
      </c>
      <c r="K90" s="2">
        <v>0</v>
      </c>
      <c r="L90" s="2">
        <v>0</v>
      </c>
      <c r="M90" s="2">
        <v>0</v>
      </c>
      <c r="N90" s="2">
        <v>0</v>
      </c>
      <c r="O90" s="2">
        <f t="shared" si="0"/>
        <v>2</v>
      </c>
      <c r="P90" s="2">
        <v>2</v>
      </c>
      <c r="Q90" s="66">
        <v>0</v>
      </c>
    </row>
    <row r="91" spans="1:17" x14ac:dyDescent="0.25">
      <c r="A91" t="s">
        <v>185</v>
      </c>
      <c r="B91" s="2" t="s">
        <v>19</v>
      </c>
      <c r="C91" s="2">
        <v>4</v>
      </c>
      <c r="D91" s="2">
        <v>3</v>
      </c>
      <c r="E91" s="2">
        <v>4</v>
      </c>
      <c r="F91" s="2">
        <v>0</v>
      </c>
      <c r="G91" s="2">
        <v>7</v>
      </c>
      <c r="H91" s="2">
        <v>0</v>
      </c>
      <c r="I91" s="2">
        <v>2</v>
      </c>
      <c r="J91" s="2">
        <v>4</v>
      </c>
      <c r="K91" s="2">
        <v>1</v>
      </c>
      <c r="L91" s="2">
        <v>2</v>
      </c>
      <c r="M91" s="2">
        <v>0</v>
      </c>
      <c r="N91" s="2">
        <v>0</v>
      </c>
      <c r="O91" s="2">
        <f t="shared" si="0"/>
        <v>27</v>
      </c>
      <c r="P91" s="2">
        <v>56</v>
      </c>
      <c r="Q91" s="66">
        <v>29</v>
      </c>
    </row>
    <row r="92" spans="1:17" x14ac:dyDescent="0.25">
      <c r="A92" t="s">
        <v>138</v>
      </c>
      <c r="B92" s="2" t="s">
        <v>19</v>
      </c>
      <c r="C92" s="2">
        <v>1</v>
      </c>
      <c r="D92" s="2">
        <v>3</v>
      </c>
      <c r="E92" s="2">
        <v>11</v>
      </c>
      <c r="F92" s="2">
        <v>3</v>
      </c>
      <c r="G92" s="2">
        <v>14</v>
      </c>
      <c r="H92" s="2">
        <v>1</v>
      </c>
      <c r="I92" s="2">
        <v>0</v>
      </c>
      <c r="J92" s="2">
        <v>2</v>
      </c>
      <c r="K92" s="2">
        <v>2</v>
      </c>
      <c r="L92" s="2">
        <v>1</v>
      </c>
      <c r="M92" s="2">
        <v>0</v>
      </c>
      <c r="N92" s="2">
        <v>0</v>
      </c>
      <c r="O92" s="2">
        <f t="shared" si="0"/>
        <v>38</v>
      </c>
      <c r="P92" s="2">
        <v>41</v>
      </c>
      <c r="Q92" s="66">
        <v>3</v>
      </c>
    </row>
    <row r="93" spans="1:17" x14ac:dyDescent="0.25">
      <c r="A93" t="s">
        <v>239</v>
      </c>
      <c r="B93" s="2" t="s">
        <v>19</v>
      </c>
      <c r="C93" s="2">
        <v>2</v>
      </c>
      <c r="D93" s="2">
        <v>6</v>
      </c>
      <c r="E93" s="2">
        <v>4</v>
      </c>
      <c r="F93" s="2">
        <v>0</v>
      </c>
      <c r="G93" s="2">
        <v>7</v>
      </c>
      <c r="H93" s="2">
        <v>0</v>
      </c>
      <c r="I93" s="2">
        <v>0</v>
      </c>
      <c r="J93" s="2">
        <v>2</v>
      </c>
      <c r="K93" s="2">
        <v>3</v>
      </c>
      <c r="L93" s="2">
        <v>0</v>
      </c>
      <c r="M93" s="2">
        <v>2</v>
      </c>
      <c r="N93" s="2">
        <v>2</v>
      </c>
      <c r="O93" s="2">
        <f t="shared" si="0"/>
        <v>28</v>
      </c>
      <c r="P93" s="2">
        <v>28</v>
      </c>
      <c r="Q93" s="66">
        <v>0</v>
      </c>
    </row>
    <row r="94" spans="1:17" x14ac:dyDescent="0.25">
      <c r="A94" t="s">
        <v>100</v>
      </c>
      <c r="B94" s="2" t="s">
        <v>19</v>
      </c>
      <c r="C94" s="2">
        <v>1</v>
      </c>
      <c r="D94" s="2">
        <v>6</v>
      </c>
      <c r="E94" s="2">
        <v>4</v>
      </c>
      <c r="F94" s="2">
        <v>0</v>
      </c>
      <c r="G94" s="2">
        <v>3</v>
      </c>
      <c r="H94" s="2">
        <v>0</v>
      </c>
      <c r="I94" s="2">
        <v>3</v>
      </c>
      <c r="J94" s="2">
        <v>7</v>
      </c>
      <c r="K94" s="2">
        <v>0</v>
      </c>
      <c r="L94" s="2">
        <v>0</v>
      </c>
      <c r="M94" s="2">
        <v>0</v>
      </c>
      <c r="N94" s="2">
        <v>0</v>
      </c>
      <c r="O94" s="2">
        <f t="shared" si="0"/>
        <v>24</v>
      </c>
      <c r="P94" s="2">
        <v>24</v>
      </c>
      <c r="Q94" s="66">
        <v>0</v>
      </c>
    </row>
    <row r="95" spans="1:17" x14ac:dyDescent="0.25">
      <c r="A95" t="s">
        <v>275</v>
      </c>
      <c r="B95" s="2" t="s">
        <v>19</v>
      </c>
      <c r="C95" s="2">
        <v>5</v>
      </c>
      <c r="D95" s="2">
        <v>17</v>
      </c>
      <c r="E95" s="2">
        <v>12</v>
      </c>
      <c r="F95" s="2">
        <v>11</v>
      </c>
      <c r="G95" s="2">
        <v>10</v>
      </c>
      <c r="H95" s="2">
        <v>3</v>
      </c>
      <c r="I95" s="2">
        <v>7</v>
      </c>
      <c r="J95" s="2">
        <v>5</v>
      </c>
      <c r="K95" s="2">
        <v>7</v>
      </c>
      <c r="L95" s="2">
        <v>0</v>
      </c>
      <c r="M95" s="2">
        <v>0</v>
      </c>
      <c r="N95" s="2">
        <v>4</v>
      </c>
      <c r="O95" s="2">
        <f t="shared" si="0"/>
        <v>81</v>
      </c>
      <c r="P95" s="2">
        <v>83</v>
      </c>
      <c r="Q95" s="66">
        <v>2</v>
      </c>
    </row>
    <row r="96" spans="1:17" x14ac:dyDescent="0.25">
      <c r="A96" t="s">
        <v>194</v>
      </c>
      <c r="B96" s="2" t="s">
        <v>19</v>
      </c>
      <c r="C96" s="2">
        <v>1</v>
      </c>
      <c r="D96" s="2">
        <v>19</v>
      </c>
      <c r="E96" s="2">
        <v>1</v>
      </c>
      <c r="F96" s="2">
        <v>0</v>
      </c>
      <c r="G96" s="2">
        <v>6</v>
      </c>
      <c r="H96" s="2">
        <v>0</v>
      </c>
      <c r="I96" s="2">
        <v>0</v>
      </c>
      <c r="J96" s="2">
        <v>2</v>
      </c>
      <c r="K96" s="2">
        <v>1</v>
      </c>
      <c r="L96" s="2">
        <v>1</v>
      </c>
      <c r="M96" s="2">
        <v>1</v>
      </c>
      <c r="N96" s="2">
        <v>0</v>
      </c>
      <c r="O96" s="2">
        <f t="shared" si="0"/>
        <v>32</v>
      </c>
      <c r="P96" s="2">
        <v>35</v>
      </c>
      <c r="Q96" s="66">
        <v>3</v>
      </c>
    </row>
    <row r="97" spans="1:17" x14ac:dyDescent="0.25">
      <c r="A97" t="s">
        <v>41</v>
      </c>
      <c r="B97" s="2" t="s">
        <v>19</v>
      </c>
      <c r="C97" s="2">
        <v>1</v>
      </c>
      <c r="D97" s="2">
        <v>3</v>
      </c>
      <c r="E97" s="2">
        <v>11</v>
      </c>
      <c r="F97" s="2">
        <v>0</v>
      </c>
      <c r="G97" s="2">
        <v>10</v>
      </c>
      <c r="H97" s="2">
        <v>0</v>
      </c>
      <c r="I97" s="2">
        <v>1</v>
      </c>
      <c r="J97" s="2">
        <v>9</v>
      </c>
      <c r="K97" s="2">
        <v>1</v>
      </c>
      <c r="L97" s="2">
        <v>0</v>
      </c>
      <c r="M97" s="2">
        <v>0</v>
      </c>
      <c r="N97" s="2">
        <v>0</v>
      </c>
      <c r="O97" s="2">
        <f t="shared" si="0"/>
        <v>36</v>
      </c>
      <c r="P97" s="2">
        <v>41</v>
      </c>
      <c r="Q97" s="66">
        <v>5</v>
      </c>
    </row>
    <row r="98" spans="1:17" x14ac:dyDescent="0.25">
      <c r="A98" t="s">
        <v>116</v>
      </c>
      <c r="B98" s="2" t="s">
        <v>19</v>
      </c>
      <c r="C98" s="2">
        <v>0</v>
      </c>
      <c r="D98" s="2">
        <v>1</v>
      </c>
      <c r="E98" s="2">
        <v>1</v>
      </c>
      <c r="F98" s="2">
        <v>0</v>
      </c>
      <c r="G98" s="2">
        <v>18</v>
      </c>
      <c r="H98" s="2">
        <v>0</v>
      </c>
      <c r="I98" s="2">
        <v>0</v>
      </c>
      <c r="J98" s="2">
        <v>0</v>
      </c>
      <c r="K98" s="2">
        <v>0</v>
      </c>
      <c r="L98" s="2">
        <v>0</v>
      </c>
      <c r="M98" s="2">
        <v>0</v>
      </c>
      <c r="N98" s="2">
        <v>0</v>
      </c>
      <c r="O98" s="2">
        <f t="shared" si="0"/>
        <v>20</v>
      </c>
      <c r="P98" s="2">
        <v>20</v>
      </c>
      <c r="Q98" s="66">
        <v>0</v>
      </c>
    </row>
    <row r="99" spans="1:17" x14ac:dyDescent="0.25">
      <c r="A99" t="s">
        <v>147</v>
      </c>
      <c r="B99" s="2" t="s">
        <v>19</v>
      </c>
      <c r="C99" s="2">
        <v>11</v>
      </c>
      <c r="D99" s="2">
        <v>8</v>
      </c>
      <c r="E99" s="2">
        <v>14</v>
      </c>
      <c r="F99" s="2">
        <v>5</v>
      </c>
      <c r="G99" s="2">
        <v>23</v>
      </c>
      <c r="H99" s="2">
        <v>6</v>
      </c>
      <c r="I99" s="2">
        <v>14</v>
      </c>
      <c r="J99" s="2">
        <v>5</v>
      </c>
      <c r="K99" s="2">
        <v>6</v>
      </c>
      <c r="L99" s="2">
        <v>0</v>
      </c>
      <c r="M99" s="2">
        <v>2</v>
      </c>
      <c r="N99" s="2">
        <v>0</v>
      </c>
      <c r="O99" s="2">
        <f t="shared" si="0"/>
        <v>94</v>
      </c>
      <c r="P99" s="2">
        <v>112</v>
      </c>
      <c r="Q99" s="66">
        <v>18</v>
      </c>
    </row>
    <row r="100" spans="1:17" x14ac:dyDescent="0.25">
      <c r="A100" t="s">
        <v>245</v>
      </c>
      <c r="B100" s="2" t="s">
        <v>19</v>
      </c>
      <c r="C100" s="2">
        <v>2</v>
      </c>
      <c r="D100" s="2">
        <v>5</v>
      </c>
      <c r="E100" s="2">
        <v>5</v>
      </c>
      <c r="F100" s="2">
        <v>0</v>
      </c>
      <c r="G100" s="2">
        <v>0</v>
      </c>
      <c r="H100" s="2">
        <v>0</v>
      </c>
      <c r="I100" s="2">
        <v>1</v>
      </c>
      <c r="J100" s="2">
        <v>0</v>
      </c>
      <c r="K100" s="2">
        <v>0</v>
      </c>
      <c r="L100" s="2">
        <v>0</v>
      </c>
      <c r="M100" s="2">
        <v>0</v>
      </c>
      <c r="N100" s="2">
        <v>0</v>
      </c>
      <c r="O100" s="2">
        <f t="shared" si="0"/>
        <v>13</v>
      </c>
      <c r="P100" s="2">
        <v>13</v>
      </c>
      <c r="Q100" s="66">
        <v>0</v>
      </c>
    </row>
    <row r="101" spans="1:17" x14ac:dyDescent="0.25">
      <c r="A101" t="s">
        <v>195</v>
      </c>
      <c r="B101" s="2" t="s">
        <v>19</v>
      </c>
      <c r="C101" s="2">
        <v>1</v>
      </c>
      <c r="D101" s="2">
        <v>3</v>
      </c>
      <c r="E101" s="2">
        <v>5</v>
      </c>
      <c r="F101" s="2">
        <v>0</v>
      </c>
      <c r="G101" s="2">
        <v>1</v>
      </c>
      <c r="H101" s="2">
        <v>0</v>
      </c>
      <c r="I101" s="2">
        <v>0</v>
      </c>
      <c r="J101" s="2">
        <v>0</v>
      </c>
      <c r="K101" s="2">
        <v>0</v>
      </c>
      <c r="L101" s="2">
        <v>0</v>
      </c>
      <c r="M101" s="2">
        <v>0</v>
      </c>
      <c r="N101" s="2">
        <v>0</v>
      </c>
      <c r="O101" s="2">
        <f t="shared" si="0"/>
        <v>10</v>
      </c>
      <c r="P101" s="2">
        <v>10</v>
      </c>
      <c r="Q101" s="66">
        <v>0</v>
      </c>
    </row>
    <row r="102" spans="1:17" x14ac:dyDescent="0.25">
      <c r="A102" t="s">
        <v>174</v>
      </c>
      <c r="B102" s="2" t="s">
        <v>175</v>
      </c>
      <c r="C102" s="2">
        <v>10</v>
      </c>
      <c r="D102" s="2">
        <v>11</v>
      </c>
      <c r="E102" s="2">
        <v>11</v>
      </c>
      <c r="F102" s="2">
        <v>0</v>
      </c>
      <c r="G102" s="2">
        <v>13</v>
      </c>
      <c r="H102" s="2">
        <v>0</v>
      </c>
      <c r="I102" s="2">
        <v>4</v>
      </c>
      <c r="J102" s="2">
        <v>12</v>
      </c>
      <c r="K102" s="2">
        <v>4</v>
      </c>
      <c r="L102" s="2">
        <v>0</v>
      </c>
      <c r="M102" s="2">
        <v>4</v>
      </c>
      <c r="N102" s="2">
        <v>1</v>
      </c>
      <c r="O102" s="2">
        <f t="shared" si="0"/>
        <v>70</v>
      </c>
      <c r="P102" s="2">
        <v>73</v>
      </c>
      <c r="Q102" s="66">
        <v>3</v>
      </c>
    </row>
    <row r="103" spans="1:17" x14ac:dyDescent="0.25">
      <c r="A103" t="s">
        <v>179</v>
      </c>
      <c r="B103" s="2" t="s">
        <v>19</v>
      </c>
      <c r="C103" s="2">
        <v>0</v>
      </c>
      <c r="D103" s="2">
        <v>13</v>
      </c>
      <c r="E103" s="2">
        <v>14</v>
      </c>
      <c r="F103" s="2">
        <v>0</v>
      </c>
      <c r="G103" s="2">
        <v>2</v>
      </c>
      <c r="H103" s="2">
        <v>0</v>
      </c>
      <c r="I103" s="2">
        <v>6</v>
      </c>
      <c r="J103" s="2">
        <v>2</v>
      </c>
      <c r="K103" s="2">
        <v>1</v>
      </c>
      <c r="L103" s="2">
        <v>0</v>
      </c>
      <c r="M103" s="2">
        <v>0</v>
      </c>
      <c r="N103" s="2">
        <v>1</v>
      </c>
      <c r="O103" s="2">
        <f t="shared" si="0"/>
        <v>39</v>
      </c>
      <c r="P103" s="2">
        <v>57</v>
      </c>
      <c r="Q103" s="66">
        <v>18</v>
      </c>
    </row>
    <row r="104" spans="1:17" x14ac:dyDescent="0.25">
      <c r="A104" t="s">
        <v>180</v>
      </c>
      <c r="B104" s="2" t="s">
        <v>19</v>
      </c>
      <c r="C104" s="2">
        <v>1</v>
      </c>
      <c r="D104" s="2">
        <v>6</v>
      </c>
      <c r="E104" s="2">
        <v>1</v>
      </c>
      <c r="F104" s="2">
        <v>0</v>
      </c>
      <c r="G104" s="2">
        <v>3</v>
      </c>
      <c r="H104" s="2">
        <v>0</v>
      </c>
      <c r="I104" s="2">
        <v>0</v>
      </c>
      <c r="J104" s="2">
        <v>1</v>
      </c>
      <c r="K104" s="2">
        <v>0</v>
      </c>
      <c r="L104" s="2">
        <v>0</v>
      </c>
      <c r="M104" s="2">
        <v>1</v>
      </c>
      <c r="N104" s="2">
        <v>0</v>
      </c>
      <c r="O104" s="2">
        <f t="shared" si="0"/>
        <v>13</v>
      </c>
      <c r="P104" s="2">
        <v>13</v>
      </c>
      <c r="Q104" s="66"/>
    </row>
    <row r="105" spans="1:17" x14ac:dyDescent="0.25">
      <c r="A105" t="s">
        <v>81</v>
      </c>
      <c r="B105" s="2" t="s">
        <v>19</v>
      </c>
      <c r="C105" s="2">
        <v>1</v>
      </c>
      <c r="D105" s="2">
        <v>0</v>
      </c>
      <c r="E105" s="2">
        <v>0</v>
      </c>
      <c r="F105" s="2">
        <v>0</v>
      </c>
      <c r="G105" s="2">
        <v>2</v>
      </c>
      <c r="H105" s="2">
        <v>0</v>
      </c>
      <c r="I105" s="2">
        <v>4</v>
      </c>
      <c r="J105" s="2">
        <v>3</v>
      </c>
      <c r="K105" s="2">
        <v>0</v>
      </c>
      <c r="L105" s="2">
        <v>0</v>
      </c>
      <c r="M105" s="2">
        <v>0</v>
      </c>
      <c r="N105" s="2">
        <v>3</v>
      </c>
      <c r="O105" s="2">
        <f t="shared" si="0"/>
        <v>13</v>
      </c>
      <c r="P105" s="2">
        <v>13</v>
      </c>
      <c r="Q105" s="66">
        <v>0</v>
      </c>
    </row>
    <row r="106" spans="1:17" x14ac:dyDescent="0.25">
      <c r="A106" t="s">
        <v>144</v>
      </c>
      <c r="B106" s="2" t="s">
        <v>145</v>
      </c>
      <c r="C106" s="2">
        <v>1</v>
      </c>
      <c r="D106" s="2">
        <v>1</v>
      </c>
      <c r="E106" s="2">
        <v>9</v>
      </c>
      <c r="F106" s="2">
        <v>0</v>
      </c>
      <c r="G106" s="2">
        <v>13</v>
      </c>
      <c r="H106" s="2">
        <v>0</v>
      </c>
      <c r="I106" s="2">
        <v>6</v>
      </c>
      <c r="J106" s="2">
        <v>4</v>
      </c>
      <c r="K106" s="2">
        <v>0</v>
      </c>
      <c r="L106" s="2">
        <v>1</v>
      </c>
      <c r="M106" s="2">
        <v>0</v>
      </c>
      <c r="N106" s="2">
        <v>0</v>
      </c>
      <c r="O106" s="2">
        <f t="shared" si="0"/>
        <v>35</v>
      </c>
      <c r="P106" s="2">
        <v>39</v>
      </c>
      <c r="Q106" s="66">
        <v>4</v>
      </c>
    </row>
    <row r="107" spans="1:17" x14ac:dyDescent="0.25">
      <c r="A107" t="s">
        <v>152</v>
      </c>
      <c r="B107" s="2" t="s">
        <v>19</v>
      </c>
      <c r="C107" s="2">
        <v>1</v>
      </c>
      <c r="D107" s="2">
        <v>16</v>
      </c>
      <c r="E107" s="2">
        <v>6</v>
      </c>
      <c r="F107" s="2">
        <v>0</v>
      </c>
      <c r="G107" s="2">
        <v>13</v>
      </c>
      <c r="H107" s="2">
        <v>2</v>
      </c>
      <c r="I107" s="2">
        <v>11</v>
      </c>
      <c r="J107" s="2">
        <v>3</v>
      </c>
      <c r="K107" s="2">
        <v>3</v>
      </c>
      <c r="L107" s="2">
        <v>0</v>
      </c>
      <c r="M107" s="2">
        <v>0</v>
      </c>
      <c r="N107" s="2">
        <v>0</v>
      </c>
      <c r="O107" s="2">
        <f t="shared" si="0"/>
        <v>55</v>
      </c>
      <c r="P107" s="2">
        <v>61</v>
      </c>
      <c r="Q107" s="66">
        <v>6</v>
      </c>
    </row>
    <row r="108" spans="1:17" x14ac:dyDescent="0.25">
      <c r="A108" t="s">
        <v>152</v>
      </c>
      <c r="B108" s="2" t="s">
        <v>153</v>
      </c>
      <c r="C108" s="2">
        <v>3</v>
      </c>
      <c r="D108" s="2">
        <v>12</v>
      </c>
      <c r="E108" s="2">
        <v>2</v>
      </c>
      <c r="F108" s="2">
        <v>0</v>
      </c>
      <c r="G108" s="2">
        <v>3</v>
      </c>
      <c r="H108" s="2">
        <v>0</v>
      </c>
      <c r="I108" s="2">
        <v>1</v>
      </c>
      <c r="J108" s="2">
        <v>0</v>
      </c>
      <c r="K108" s="2">
        <v>0</v>
      </c>
      <c r="L108" s="2">
        <v>1</v>
      </c>
      <c r="M108" s="2">
        <v>0</v>
      </c>
      <c r="N108" s="2">
        <v>0</v>
      </c>
      <c r="O108" s="2">
        <f t="shared" si="0"/>
        <v>22</v>
      </c>
      <c r="P108" s="2">
        <v>23</v>
      </c>
      <c r="Q108" s="66">
        <v>1</v>
      </c>
    </row>
    <row r="109" spans="1:17" x14ac:dyDescent="0.25">
      <c r="A109" t="s">
        <v>53</v>
      </c>
      <c r="B109" s="2" t="s">
        <v>19</v>
      </c>
      <c r="C109" s="2">
        <v>1</v>
      </c>
      <c r="D109" s="2">
        <v>9</v>
      </c>
      <c r="E109" s="2">
        <v>2</v>
      </c>
      <c r="F109" s="2">
        <v>0</v>
      </c>
      <c r="G109" s="2">
        <v>8</v>
      </c>
      <c r="H109" s="2">
        <v>0</v>
      </c>
      <c r="I109" s="2">
        <v>0</v>
      </c>
      <c r="J109" s="2">
        <v>8</v>
      </c>
      <c r="K109" s="2">
        <v>1</v>
      </c>
      <c r="L109" s="2">
        <v>0</v>
      </c>
      <c r="M109" s="2">
        <v>1</v>
      </c>
      <c r="N109" s="2">
        <v>0</v>
      </c>
      <c r="O109" s="2">
        <f t="shared" si="0"/>
        <v>30</v>
      </c>
      <c r="P109" s="2">
        <v>30</v>
      </c>
      <c r="Q109" s="66">
        <v>0</v>
      </c>
    </row>
    <row r="110" spans="1:17" x14ac:dyDescent="0.25">
      <c r="A110" t="s">
        <v>57</v>
      </c>
      <c r="B110" s="2" t="s">
        <v>19</v>
      </c>
      <c r="C110" s="2">
        <v>5</v>
      </c>
      <c r="D110" s="2">
        <v>3</v>
      </c>
      <c r="E110" s="2">
        <v>4</v>
      </c>
      <c r="F110" s="2">
        <v>0</v>
      </c>
      <c r="G110" s="2">
        <v>9</v>
      </c>
      <c r="H110" s="2">
        <v>0</v>
      </c>
      <c r="I110" s="2">
        <v>0</v>
      </c>
      <c r="J110" s="2">
        <v>1</v>
      </c>
      <c r="K110" s="2">
        <v>3</v>
      </c>
      <c r="L110" s="2">
        <v>0</v>
      </c>
      <c r="M110" s="2">
        <v>0</v>
      </c>
      <c r="N110" s="2">
        <v>2</v>
      </c>
      <c r="O110" s="2">
        <f t="shared" si="0"/>
        <v>27</v>
      </c>
      <c r="P110" s="2">
        <v>32</v>
      </c>
      <c r="Q110" s="66">
        <v>5</v>
      </c>
    </row>
    <row r="111" spans="1:17" x14ac:dyDescent="0.25">
      <c r="A111" t="s">
        <v>90</v>
      </c>
      <c r="B111" s="2" t="s">
        <v>19</v>
      </c>
      <c r="C111" s="2">
        <v>1</v>
      </c>
      <c r="D111" s="2">
        <v>7</v>
      </c>
      <c r="E111" s="2">
        <v>2</v>
      </c>
      <c r="F111" s="2">
        <v>1</v>
      </c>
      <c r="G111" s="2">
        <v>11</v>
      </c>
      <c r="H111" s="2">
        <v>3</v>
      </c>
      <c r="I111" s="2">
        <v>4</v>
      </c>
      <c r="J111" s="2">
        <v>1</v>
      </c>
      <c r="K111" s="2">
        <v>9</v>
      </c>
      <c r="L111" s="2">
        <v>0</v>
      </c>
      <c r="M111" s="2">
        <v>0</v>
      </c>
      <c r="N111" s="2">
        <v>0</v>
      </c>
      <c r="O111" s="2">
        <f t="shared" si="0"/>
        <v>39</v>
      </c>
      <c r="P111" s="2">
        <v>56</v>
      </c>
      <c r="Q111" s="66">
        <v>17</v>
      </c>
    </row>
    <row r="112" spans="1:17" x14ac:dyDescent="0.25">
      <c r="A112" t="s">
        <v>101</v>
      </c>
      <c r="B112" s="2" t="s">
        <v>19</v>
      </c>
      <c r="C112" s="2">
        <v>6</v>
      </c>
      <c r="D112" s="2">
        <v>10</v>
      </c>
      <c r="E112" s="2">
        <v>9</v>
      </c>
      <c r="F112" s="2">
        <v>11</v>
      </c>
      <c r="G112" s="2">
        <v>8</v>
      </c>
      <c r="H112" s="2">
        <v>5</v>
      </c>
      <c r="I112" s="2">
        <v>6</v>
      </c>
      <c r="J112" s="2">
        <v>4</v>
      </c>
      <c r="K112" s="2">
        <v>3</v>
      </c>
      <c r="L112" s="2">
        <v>0</v>
      </c>
      <c r="M112" s="2">
        <v>3</v>
      </c>
      <c r="N112" s="2">
        <v>0</v>
      </c>
      <c r="O112" s="2">
        <f t="shared" si="0"/>
        <v>65</v>
      </c>
      <c r="P112" s="2">
        <v>75</v>
      </c>
      <c r="Q112" s="66">
        <v>10</v>
      </c>
    </row>
    <row r="113" spans="1:17" x14ac:dyDescent="0.25">
      <c r="A113" t="s">
        <v>172</v>
      </c>
      <c r="B113" s="2" t="s">
        <v>19</v>
      </c>
      <c r="C113" s="2">
        <v>1</v>
      </c>
      <c r="D113" s="2">
        <v>4</v>
      </c>
      <c r="E113" s="2">
        <v>0</v>
      </c>
      <c r="F113" s="2">
        <v>0</v>
      </c>
      <c r="G113" s="2">
        <v>4</v>
      </c>
      <c r="H113" s="2">
        <v>1</v>
      </c>
      <c r="I113" s="2">
        <v>0</v>
      </c>
      <c r="J113" s="2">
        <v>4</v>
      </c>
      <c r="K113" s="2">
        <v>0</v>
      </c>
      <c r="L113" s="2">
        <v>1</v>
      </c>
      <c r="M113" s="2">
        <v>0</v>
      </c>
      <c r="N113" s="2">
        <v>0</v>
      </c>
      <c r="O113" s="2">
        <f t="shared" si="0"/>
        <v>15</v>
      </c>
      <c r="P113" s="2">
        <v>15</v>
      </c>
      <c r="Q113" s="66"/>
    </row>
    <row r="114" spans="1:17" x14ac:dyDescent="0.25">
      <c r="A114" t="s">
        <v>243</v>
      </c>
      <c r="B114" s="2" t="s">
        <v>19</v>
      </c>
      <c r="C114" s="2">
        <v>0</v>
      </c>
      <c r="D114" s="2">
        <v>6</v>
      </c>
      <c r="E114" s="2">
        <v>1</v>
      </c>
      <c r="F114" s="2">
        <v>0</v>
      </c>
      <c r="G114" s="2">
        <v>22</v>
      </c>
      <c r="H114" s="2">
        <v>0</v>
      </c>
      <c r="I114" s="2">
        <v>2</v>
      </c>
      <c r="J114" s="2">
        <v>6</v>
      </c>
      <c r="K114" s="2">
        <v>1</v>
      </c>
      <c r="L114" s="2">
        <v>4</v>
      </c>
      <c r="M114" s="2">
        <v>3</v>
      </c>
      <c r="N114" s="2">
        <v>1</v>
      </c>
      <c r="O114" s="2">
        <f t="shared" si="0"/>
        <v>46</v>
      </c>
      <c r="P114" s="2">
        <v>59</v>
      </c>
      <c r="Q114" s="66">
        <v>13</v>
      </c>
    </row>
    <row r="115" spans="1:17" x14ac:dyDescent="0.25">
      <c r="A115" t="s">
        <v>131</v>
      </c>
      <c r="B115" s="2" t="s">
        <v>19</v>
      </c>
      <c r="C115" s="2">
        <v>6</v>
      </c>
      <c r="D115" s="2">
        <v>14</v>
      </c>
      <c r="E115" s="2">
        <v>20</v>
      </c>
      <c r="F115" s="2">
        <v>0</v>
      </c>
      <c r="G115" s="2">
        <v>9</v>
      </c>
      <c r="H115" s="2">
        <v>2</v>
      </c>
      <c r="I115" s="2">
        <v>4</v>
      </c>
      <c r="J115" s="2">
        <v>3</v>
      </c>
      <c r="K115" s="2">
        <v>1</v>
      </c>
      <c r="L115" s="2">
        <v>0</v>
      </c>
      <c r="M115" s="2">
        <v>0</v>
      </c>
      <c r="N115" s="2">
        <v>3</v>
      </c>
      <c r="O115" s="2">
        <f t="shared" si="0"/>
        <v>62</v>
      </c>
      <c r="P115" s="2">
        <v>63</v>
      </c>
      <c r="Q115" s="66">
        <v>1</v>
      </c>
    </row>
    <row r="116" spans="1:17" x14ac:dyDescent="0.25">
      <c r="A116" t="s">
        <v>132</v>
      </c>
      <c r="B116" s="2" t="s">
        <v>19</v>
      </c>
      <c r="C116" s="2">
        <v>0</v>
      </c>
      <c r="D116" s="2">
        <v>0</v>
      </c>
      <c r="E116" s="2">
        <v>6</v>
      </c>
      <c r="F116" s="2">
        <v>2</v>
      </c>
      <c r="G116" s="2">
        <v>14</v>
      </c>
      <c r="H116" s="2">
        <v>1</v>
      </c>
      <c r="I116" s="2">
        <v>1</v>
      </c>
      <c r="J116" s="2">
        <v>5</v>
      </c>
      <c r="K116" s="2">
        <v>0</v>
      </c>
      <c r="L116" s="2">
        <v>0</v>
      </c>
      <c r="M116" s="2">
        <v>0</v>
      </c>
      <c r="N116" s="2">
        <v>0</v>
      </c>
      <c r="O116" s="2">
        <f t="shared" si="0"/>
        <v>29</v>
      </c>
      <c r="P116" s="2">
        <v>29</v>
      </c>
      <c r="Q116" s="66">
        <v>0</v>
      </c>
    </row>
    <row r="117" spans="1:17" x14ac:dyDescent="0.25">
      <c r="A117" t="s">
        <v>133</v>
      </c>
      <c r="B117" s="2" t="s">
        <v>49</v>
      </c>
      <c r="C117" s="2">
        <v>0</v>
      </c>
      <c r="D117" s="2">
        <v>0</v>
      </c>
      <c r="E117" s="2">
        <v>2</v>
      </c>
      <c r="F117" s="2">
        <v>0</v>
      </c>
      <c r="G117" s="2">
        <v>6</v>
      </c>
      <c r="H117" s="2">
        <v>0</v>
      </c>
      <c r="I117" s="2">
        <v>0</v>
      </c>
      <c r="J117" s="2">
        <v>0</v>
      </c>
      <c r="K117" s="2">
        <v>0</v>
      </c>
      <c r="L117" s="2">
        <v>0</v>
      </c>
      <c r="M117" s="2">
        <v>1</v>
      </c>
      <c r="N117" s="2">
        <v>0</v>
      </c>
      <c r="O117" s="2">
        <f t="shared" si="0"/>
        <v>9</v>
      </c>
      <c r="P117" s="2">
        <v>9</v>
      </c>
      <c r="Q117" s="66">
        <v>0</v>
      </c>
    </row>
    <row r="118" spans="1:17" x14ac:dyDescent="0.25">
      <c r="A118" t="s">
        <v>171</v>
      </c>
      <c r="B118" s="2" t="s">
        <v>19</v>
      </c>
      <c r="C118" s="2">
        <v>1</v>
      </c>
      <c r="D118" s="2">
        <v>5</v>
      </c>
      <c r="E118" s="2">
        <v>5</v>
      </c>
      <c r="F118" s="2">
        <v>0</v>
      </c>
      <c r="G118" s="2">
        <v>3</v>
      </c>
      <c r="H118" s="2">
        <v>0</v>
      </c>
      <c r="I118" s="2">
        <v>0</v>
      </c>
      <c r="J118" s="2">
        <v>3</v>
      </c>
      <c r="K118" s="2">
        <v>0</v>
      </c>
      <c r="L118" s="2">
        <v>1</v>
      </c>
      <c r="M118" s="2">
        <v>0</v>
      </c>
      <c r="N118" s="2">
        <v>0</v>
      </c>
      <c r="O118" s="2">
        <f t="shared" si="0"/>
        <v>18</v>
      </c>
      <c r="P118" s="2">
        <v>20</v>
      </c>
      <c r="Q118" s="66">
        <v>2</v>
      </c>
    </row>
    <row r="119" spans="1:17" x14ac:dyDescent="0.25">
      <c r="A119" t="s">
        <v>44</v>
      </c>
      <c r="B119" s="2" t="s">
        <v>19</v>
      </c>
      <c r="C119" s="2">
        <v>1</v>
      </c>
      <c r="D119" s="2">
        <v>3</v>
      </c>
      <c r="E119" s="2">
        <v>1</v>
      </c>
      <c r="F119" s="2">
        <v>0</v>
      </c>
      <c r="G119" s="2">
        <v>4</v>
      </c>
      <c r="H119" s="2">
        <v>0</v>
      </c>
      <c r="I119" s="2">
        <v>0</v>
      </c>
      <c r="J119" s="2">
        <v>1</v>
      </c>
      <c r="K119" s="2">
        <v>0</v>
      </c>
      <c r="L119" s="2">
        <v>0</v>
      </c>
      <c r="M119" s="2">
        <v>0</v>
      </c>
      <c r="N119" s="2">
        <v>0</v>
      </c>
      <c r="O119" s="2">
        <f t="shared" si="0"/>
        <v>10</v>
      </c>
      <c r="P119" s="2">
        <v>10</v>
      </c>
      <c r="Q119" s="66"/>
    </row>
    <row r="120" spans="1:17" x14ac:dyDescent="0.25">
      <c r="A120" t="s">
        <v>235</v>
      </c>
      <c r="B120" s="2" t="s">
        <v>19</v>
      </c>
      <c r="C120" s="2">
        <v>0</v>
      </c>
      <c r="D120" s="2">
        <v>1</v>
      </c>
      <c r="E120" s="2">
        <v>10</v>
      </c>
      <c r="F120" s="2">
        <v>0</v>
      </c>
      <c r="G120" s="2">
        <v>3</v>
      </c>
      <c r="H120" s="2">
        <v>0</v>
      </c>
      <c r="I120" s="2">
        <v>1</v>
      </c>
      <c r="J120" s="2">
        <v>0</v>
      </c>
      <c r="K120" s="2">
        <v>0</v>
      </c>
      <c r="L120" s="2">
        <v>0</v>
      </c>
      <c r="M120" s="2">
        <v>1</v>
      </c>
      <c r="N120" s="2">
        <v>0</v>
      </c>
      <c r="O120" s="2">
        <f t="shared" si="0"/>
        <v>16</v>
      </c>
      <c r="P120" s="2">
        <v>54</v>
      </c>
      <c r="Q120" s="66">
        <v>38</v>
      </c>
    </row>
    <row r="121" spans="1:17" x14ac:dyDescent="0.25">
      <c r="A121" t="s">
        <v>176</v>
      </c>
      <c r="B121" s="2" t="s">
        <v>49</v>
      </c>
      <c r="C121" s="2">
        <v>24</v>
      </c>
      <c r="D121" s="2">
        <v>24</v>
      </c>
      <c r="E121" s="2">
        <v>36</v>
      </c>
      <c r="F121" s="2">
        <v>0</v>
      </c>
      <c r="G121" s="2">
        <v>10</v>
      </c>
      <c r="H121" s="2">
        <v>4</v>
      </c>
      <c r="I121" s="2">
        <v>6</v>
      </c>
      <c r="J121" s="2">
        <v>15</v>
      </c>
      <c r="K121" s="2">
        <v>1</v>
      </c>
      <c r="L121" s="2">
        <v>0</v>
      </c>
      <c r="M121" s="2">
        <v>17</v>
      </c>
      <c r="N121" s="2">
        <v>0</v>
      </c>
      <c r="O121" s="2">
        <f t="shared" si="0"/>
        <v>137</v>
      </c>
      <c r="P121" s="2">
        <v>137</v>
      </c>
      <c r="Q121" s="66">
        <v>0</v>
      </c>
    </row>
    <row r="122" spans="1:17" x14ac:dyDescent="0.25">
      <c r="A122" t="s">
        <v>181</v>
      </c>
      <c r="B122" s="2" t="s">
        <v>49</v>
      </c>
      <c r="C122" s="2">
        <v>2</v>
      </c>
      <c r="D122" s="2">
        <v>3</v>
      </c>
      <c r="E122" s="2">
        <v>7</v>
      </c>
      <c r="F122" s="2">
        <v>0</v>
      </c>
      <c r="G122" s="2">
        <v>7</v>
      </c>
      <c r="H122" s="2">
        <v>0</v>
      </c>
      <c r="I122" s="2">
        <v>1</v>
      </c>
      <c r="J122" s="2">
        <v>5</v>
      </c>
      <c r="K122" s="2">
        <v>1</v>
      </c>
      <c r="L122" s="2">
        <v>1</v>
      </c>
      <c r="M122" s="2">
        <v>0</v>
      </c>
      <c r="N122" s="2">
        <v>0</v>
      </c>
      <c r="O122" s="2">
        <f t="shared" si="0"/>
        <v>27</v>
      </c>
      <c r="P122" s="2">
        <v>27</v>
      </c>
      <c r="Q122" s="66">
        <v>0</v>
      </c>
    </row>
    <row r="123" spans="1:17" x14ac:dyDescent="0.25">
      <c r="A123" t="s">
        <v>177</v>
      </c>
      <c r="B123" s="2" t="s">
        <v>19</v>
      </c>
      <c r="C123" s="2">
        <v>0</v>
      </c>
      <c r="D123" s="2">
        <v>3</v>
      </c>
      <c r="E123" s="2">
        <v>10</v>
      </c>
      <c r="F123" s="2">
        <v>2</v>
      </c>
      <c r="G123" s="2">
        <v>3</v>
      </c>
      <c r="H123" s="2">
        <v>1</v>
      </c>
      <c r="I123" s="2">
        <v>0</v>
      </c>
      <c r="J123" s="2">
        <v>2</v>
      </c>
      <c r="K123" s="2">
        <v>1</v>
      </c>
      <c r="L123" s="2">
        <v>0</v>
      </c>
      <c r="M123" s="2">
        <v>0</v>
      </c>
      <c r="N123" s="2">
        <v>5</v>
      </c>
      <c r="O123" s="2">
        <f t="shared" si="0"/>
        <v>27</v>
      </c>
      <c r="P123" s="2">
        <v>27</v>
      </c>
      <c r="Q123" s="66">
        <v>0</v>
      </c>
    </row>
    <row r="124" spans="1:17" x14ac:dyDescent="0.25">
      <c r="A124" t="s">
        <v>178</v>
      </c>
      <c r="B124" s="2" t="s">
        <v>19</v>
      </c>
      <c r="C124" s="2">
        <v>1</v>
      </c>
      <c r="D124" s="2">
        <v>2</v>
      </c>
      <c r="E124" s="2">
        <v>13</v>
      </c>
      <c r="F124" s="2">
        <v>0</v>
      </c>
      <c r="G124" s="2">
        <v>9</v>
      </c>
      <c r="H124" s="2">
        <v>3</v>
      </c>
      <c r="I124" s="2">
        <v>0</v>
      </c>
      <c r="J124" s="2">
        <v>0</v>
      </c>
      <c r="K124" s="2">
        <v>2</v>
      </c>
      <c r="L124" s="2">
        <v>0</v>
      </c>
      <c r="M124" s="2">
        <v>1</v>
      </c>
      <c r="N124" s="2">
        <v>0</v>
      </c>
      <c r="O124" s="2">
        <f t="shared" si="0"/>
        <v>31</v>
      </c>
      <c r="P124" s="2">
        <v>40</v>
      </c>
      <c r="Q124" s="66">
        <v>9</v>
      </c>
    </row>
    <row r="125" spans="1:17" x14ac:dyDescent="0.25">
      <c r="A125" t="s">
        <v>237</v>
      </c>
      <c r="B125" s="2" t="s">
        <v>19</v>
      </c>
      <c r="C125" s="2">
        <v>0</v>
      </c>
      <c r="D125" s="2">
        <v>3</v>
      </c>
      <c r="E125" s="2">
        <v>2</v>
      </c>
      <c r="F125" s="2">
        <v>0</v>
      </c>
      <c r="G125" s="2">
        <v>7</v>
      </c>
      <c r="H125" s="2">
        <v>1</v>
      </c>
      <c r="I125" s="2">
        <v>0</v>
      </c>
      <c r="J125" s="2">
        <v>0</v>
      </c>
      <c r="K125" s="2">
        <v>1</v>
      </c>
      <c r="L125" s="2">
        <v>0</v>
      </c>
      <c r="M125" s="2">
        <v>0</v>
      </c>
      <c r="N125" s="2">
        <v>0</v>
      </c>
      <c r="O125" s="2">
        <f t="shared" si="0"/>
        <v>14</v>
      </c>
      <c r="P125" s="2">
        <v>17</v>
      </c>
      <c r="Q125" s="66">
        <v>3</v>
      </c>
    </row>
    <row r="126" spans="1:17" x14ac:dyDescent="0.25">
      <c r="A126" t="s">
        <v>188</v>
      </c>
      <c r="B126" s="2" t="s">
        <v>19</v>
      </c>
      <c r="C126" s="2">
        <v>55</v>
      </c>
      <c r="D126" s="2">
        <v>39</v>
      </c>
      <c r="E126" s="2">
        <v>45</v>
      </c>
      <c r="F126" s="2">
        <v>10</v>
      </c>
      <c r="G126" s="2">
        <v>19</v>
      </c>
      <c r="H126" s="2">
        <v>0</v>
      </c>
      <c r="I126" s="2">
        <v>5</v>
      </c>
      <c r="J126" s="2">
        <v>2</v>
      </c>
      <c r="K126" s="2">
        <v>2</v>
      </c>
      <c r="L126" s="2">
        <v>0</v>
      </c>
      <c r="M126" s="2">
        <v>0</v>
      </c>
      <c r="N126" s="2">
        <v>0</v>
      </c>
      <c r="O126" s="2">
        <f t="shared" si="0"/>
        <v>177</v>
      </c>
      <c r="P126" s="2">
        <v>178</v>
      </c>
      <c r="Q126" s="66">
        <v>1</v>
      </c>
    </row>
    <row r="127" spans="1:17" x14ac:dyDescent="0.25">
      <c r="A127" t="s">
        <v>148</v>
      </c>
      <c r="B127" s="2" t="s">
        <v>19</v>
      </c>
      <c r="C127" s="2">
        <v>3</v>
      </c>
      <c r="D127" s="2">
        <v>20</v>
      </c>
      <c r="E127" s="2">
        <v>1</v>
      </c>
      <c r="F127" s="2">
        <v>3</v>
      </c>
      <c r="G127" s="2">
        <v>7</v>
      </c>
      <c r="H127" s="2">
        <v>1</v>
      </c>
      <c r="I127" s="2">
        <v>7</v>
      </c>
      <c r="J127" s="2">
        <v>6</v>
      </c>
      <c r="K127" s="2">
        <v>1</v>
      </c>
      <c r="L127" s="2">
        <v>0</v>
      </c>
      <c r="M127" s="2">
        <v>0</v>
      </c>
      <c r="N127" s="2">
        <v>0</v>
      </c>
      <c r="O127" s="2">
        <f t="shared" si="0"/>
        <v>49</v>
      </c>
      <c r="P127" s="2">
        <v>51</v>
      </c>
      <c r="Q127" s="66">
        <v>2</v>
      </c>
    </row>
    <row r="128" spans="1:17" x14ac:dyDescent="0.25">
      <c r="A128" t="s">
        <v>55</v>
      </c>
      <c r="B128" s="2" t="s">
        <v>19</v>
      </c>
      <c r="C128" s="2">
        <v>1</v>
      </c>
      <c r="D128" s="2">
        <v>4</v>
      </c>
      <c r="E128" s="2">
        <v>2</v>
      </c>
      <c r="F128" s="2">
        <v>0</v>
      </c>
      <c r="G128" s="2">
        <v>2</v>
      </c>
      <c r="H128" s="2">
        <v>0</v>
      </c>
      <c r="I128" s="2">
        <v>0</v>
      </c>
      <c r="J128" s="2">
        <v>3</v>
      </c>
      <c r="K128" s="2">
        <v>0</v>
      </c>
      <c r="L128" s="2">
        <v>0</v>
      </c>
      <c r="M128" s="2">
        <v>0</v>
      </c>
      <c r="N128" s="2">
        <v>0</v>
      </c>
      <c r="O128" s="2">
        <f t="shared" si="0"/>
        <v>12</v>
      </c>
      <c r="P128" s="2">
        <v>13</v>
      </c>
      <c r="Q128" s="66">
        <v>1</v>
      </c>
    </row>
    <row r="129" spans="1:17" x14ac:dyDescent="0.25">
      <c r="A129" t="s">
        <v>117</v>
      </c>
      <c r="B129" t="s">
        <v>19</v>
      </c>
      <c r="C129" s="2">
        <v>15</v>
      </c>
      <c r="D129" s="2">
        <v>13</v>
      </c>
      <c r="E129" s="2">
        <v>8</v>
      </c>
      <c r="F129" s="2">
        <v>1</v>
      </c>
      <c r="G129" s="2">
        <v>4</v>
      </c>
      <c r="H129" s="2">
        <v>1</v>
      </c>
      <c r="I129" s="2">
        <v>7</v>
      </c>
      <c r="J129" s="2">
        <v>5</v>
      </c>
      <c r="K129" s="2">
        <v>0</v>
      </c>
      <c r="L129" s="2">
        <v>0</v>
      </c>
      <c r="M129" s="2">
        <v>0</v>
      </c>
      <c r="N129" s="2">
        <v>0</v>
      </c>
      <c r="O129" s="2">
        <f t="shared" si="0"/>
        <v>54</v>
      </c>
      <c r="P129" s="2">
        <v>68</v>
      </c>
      <c r="Q129" s="67">
        <v>14</v>
      </c>
    </row>
    <row r="130" spans="1:17" x14ac:dyDescent="0.25">
      <c r="A130" t="s">
        <v>35</v>
      </c>
      <c r="B130" s="2" t="s">
        <v>19</v>
      </c>
      <c r="C130" s="2">
        <v>2</v>
      </c>
      <c r="D130" s="2">
        <v>6</v>
      </c>
      <c r="E130" s="2">
        <v>12</v>
      </c>
      <c r="F130" s="2">
        <v>0</v>
      </c>
      <c r="G130" s="2">
        <v>3</v>
      </c>
      <c r="H130" s="2">
        <v>1</v>
      </c>
      <c r="I130" s="2">
        <v>1</v>
      </c>
      <c r="J130" s="2">
        <v>3</v>
      </c>
      <c r="K130" s="2">
        <v>3</v>
      </c>
      <c r="L130" s="2">
        <v>2</v>
      </c>
      <c r="M130" s="2">
        <v>4</v>
      </c>
      <c r="N130" s="2">
        <v>2</v>
      </c>
      <c r="O130" s="2">
        <f t="shared" si="0"/>
        <v>39</v>
      </c>
      <c r="P130" s="2">
        <v>45</v>
      </c>
      <c r="Q130" s="66">
        <v>6</v>
      </c>
    </row>
    <row r="131" spans="1:17" x14ac:dyDescent="0.25">
      <c r="A131" t="s">
        <v>204</v>
      </c>
      <c r="B131" s="2" t="s">
        <v>19</v>
      </c>
      <c r="C131" s="2">
        <v>1</v>
      </c>
      <c r="D131" s="2">
        <v>0</v>
      </c>
      <c r="E131" s="2">
        <v>3</v>
      </c>
      <c r="F131" s="2">
        <v>1</v>
      </c>
      <c r="G131" s="2">
        <v>6</v>
      </c>
      <c r="H131" s="2">
        <v>1</v>
      </c>
      <c r="I131" s="2">
        <v>3</v>
      </c>
      <c r="J131" s="2">
        <v>4</v>
      </c>
      <c r="K131" s="2">
        <v>1</v>
      </c>
      <c r="L131" s="2">
        <v>0</v>
      </c>
      <c r="M131" s="2">
        <v>1</v>
      </c>
      <c r="N131" s="2">
        <v>2</v>
      </c>
      <c r="O131" s="2">
        <f t="shared" si="0"/>
        <v>23</v>
      </c>
      <c r="P131" s="2">
        <v>25</v>
      </c>
      <c r="Q131" s="66">
        <v>2</v>
      </c>
    </row>
    <row r="132" spans="1:17" x14ac:dyDescent="0.25">
      <c r="A132" t="s">
        <v>78</v>
      </c>
      <c r="B132" s="2" t="s">
        <v>19</v>
      </c>
      <c r="C132" s="2">
        <v>9</v>
      </c>
      <c r="D132" s="2">
        <v>15</v>
      </c>
      <c r="E132" s="2">
        <v>17</v>
      </c>
      <c r="F132" s="2">
        <v>3</v>
      </c>
      <c r="G132" s="2">
        <v>26</v>
      </c>
      <c r="H132" s="2">
        <v>3</v>
      </c>
      <c r="I132" s="2">
        <v>2</v>
      </c>
      <c r="J132" s="2">
        <v>3</v>
      </c>
      <c r="K132" s="2">
        <v>0</v>
      </c>
      <c r="L132" s="2">
        <v>0</v>
      </c>
      <c r="M132" s="2">
        <v>11</v>
      </c>
      <c r="N132" s="2">
        <v>0</v>
      </c>
      <c r="O132" s="2">
        <f t="shared" si="0"/>
        <v>89</v>
      </c>
      <c r="P132" s="2">
        <v>100</v>
      </c>
      <c r="Q132" s="66">
        <v>11</v>
      </c>
    </row>
    <row r="133" spans="1:17" x14ac:dyDescent="0.25">
      <c r="A133" t="s">
        <v>22</v>
      </c>
      <c r="B133" s="2" t="s">
        <v>19</v>
      </c>
      <c r="C133" s="2">
        <v>1</v>
      </c>
      <c r="D133" s="2">
        <v>6</v>
      </c>
      <c r="E133" s="2">
        <v>2</v>
      </c>
      <c r="F133" s="2">
        <v>0</v>
      </c>
      <c r="G133" s="2">
        <v>18</v>
      </c>
      <c r="H133" s="2">
        <v>0</v>
      </c>
      <c r="I133" s="2">
        <v>3</v>
      </c>
      <c r="J133" s="2">
        <v>4</v>
      </c>
      <c r="K133" s="2">
        <v>1</v>
      </c>
      <c r="L133" s="2">
        <v>0</v>
      </c>
      <c r="M133" s="2">
        <v>1</v>
      </c>
      <c r="N133" s="2">
        <v>1</v>
      </c>
      <c r="O133" s="2">
        <f t="shared" si="0"/>
        <v>37</v>
      </c>
      <c r="P133" s="2">
        <v>38</v>
      </c>
      <c r="Q133" s="66">
        <v>1</v>
      </c>
    </row>
    <row r="134" spans="1:17" x14ac:dyDescent="0.25">
      <c r="A134" t="s">
        <v>34</v>
      </c>
      <c r="B134" s="2" t="s">
        <v>19</v>
      </c>
      <c r="C134" s="2">
        <v>1</v>
      </c>
      <c r="D134" s="2">
        <v>1</v>
      </c>
      <c r="E134" s="2">
        <v>1</v>
      </c>
      <c r="F134" s="2">
        <v>0</v>
      </c>
      <c r="G134" s="2">
        <v>4</v>
      </c>
      <c r="H134" s="2">
        <v>1</v>
      </c>
      <c r="I134" s="2">
        <v>4</v>
      </c>
      <c r="J134" s="2">
        <v>2</v>
      </c>
      <c r="K134" s="2">
        <v>1</v>
      </c>
      <c r="L134" s="2">
        <v>0</v>
      </c>
      <c r="M134" s="2">
        <v>1</v>
      </c>
      <c r="N134" s="2">
        <v>0</v>
      </c>
      <c r="O134" s="2">
        <f t="shared" si="0"/>
        <v>16</v>
      </c>
      <c r="P134" s="2">
        <v>17</v>
      </c>
      <c r="Q134" s="66">
        <v>1</v>
      </c>
    </row>
    <row r="135" spans="1:17" x14ac:dyDescent="0.25">
      <c r="A135" t="s">
        <v>98</v>
      </c>
      <c r="B135" s="2" t="s">
        <v>19</v>
      </c>
      <c r="C135" s="2">
        <v>4</v>
      </c>
      <c r="D135" s="2">
        <v>21</v>
      </c>
      <c r="E135" s="2">
        <v>11</v>
      </c>
      <c r="F135" s="2">
        <v>0</v>
      </c>
      <c r="G135" s="2">
        <v>13</v>
      </c>
      <c r="H135" s="2">
        <v>0</v>
      </c>
      <c r="I135" s="2">
        <v>0</v>
      </c>
      <c r="J135" s="2">
        <v>13</v>
      </c>
      <c r="K135" s="2">
        <v>1</v>
      </c>
      <c r="L135" s="2">
        <v>0</v>
      </c>
      <c r="M135" s="2">
        <v>0</v>
      </c>
      <c r="N135" s="2">
        <v>5</v>
      </c>
      <c r="O135" s="2">
        <f t="shared" si="0"/>
        <v>68</v>
      </c>
      <c r="P135" s="2">
        <v>71</v>
      </c>
      <c r="Q135" s="66">
        <v>3</v>
      </c>
    </row>
    <row r="136" spans="1:17" x14ac:dyDescent="0.25">
      <c r="A136" t="s">
        <v>109</v>
      </c>
      <c r="B136" s="2" t="s">
        <v>19</v>
      </c>
      <c r="C136" s="2">
        <v>0</v>
      </c>
      <c r="D136" s="2">
        <v>5</v>
      </c>
      <c r="E136" s="2">
        <v>2</v>
      </c>
      <c r="F136" s="2">
        <v>1</v>
      </c>
      <c r="G136" s="2">
        <v>6</v>
      </c>
      <c r="H136" s="2">
        <v>1</v>
      </c>
      <c r="I136" s="2">
        <v>2</v>
      </c>
      <c r="J136" s="2">
        <v>2</v>
      </c>
      <c r="K136" s="2">
        <v>0</v>
      </c>
      <c r="L136" s="2">
        <v>0</v>
      </c>
      <c r="M136" s="2">
        <v>1</v>
      </c>
      <c r="N136" s="2">
        <v>1</v>
      </c>
      <c r="O136" s="2">
        <f t="shared" si="0"/>
        <v>21</v>
      </c>
      <c r="P136" s="2">
        <v>22</v>
      </c>
      <c r="Q136" s="66">
        <v>1</v>
      </c>
    </row>
    <row r="137" spans="1:17" x14ac:dyDescent="0.25">
      <c r="A137" t="s">
        <v>70</v>
      </c>
      <c r="B137" s="2" t="s">
        <v>19</v>
      </c>
      <c r="C137" s="2">
        <v>0</v>
      </c>
      <c r="D137" s="2">
        <v>1</v>
      </c>
      <c r="E137" s="2">
        <v>14</v>
      </c>
      <c r="F137" s="2">
        <v>2</v>
      </c>
      <c r="G137" s="2">
        <v>2</v>
      </c>
      <c r="H137" s="2">
        <v>0</v>
      </c>
      <c r="I137" s="2">
        <v>1</v>
      </c>
      <c r="J137" s="2">
        <v>2</v>
      </c>
      <c r="K137" s="2">
        <v>0</v>
      </c>
      <c r="L137" s="2">
        <v>1</v>
      </c>
      <c r="M137" s="2">
        <v>3</v>
      </c>
      <c r="N137" s="2">
        <v>0</v>
      </c>
      <c r="O137" s="2">
        <f t="shared" si="0"/>
        <v>26</v>
      </c>
      <c r="P137" s="2">
        <v>26</v>
      </c>
      <c r="Q137" s="66"/>
    </row>
    <row r="138" spans="1:17" x14ac:dyDescent="0.25">
      <c r="A138" t="s">
        <v>110</v>
      </c>
      <c r="B138" s="2" t="s">
        <v>19</v>
      </c>
      <c r="C138" s="2">
        <v>0</v>
      </c>
      <c r="D138" s="2">
        <v>0</v>
      </c>
      <c r="E138" s="2">
        <v>1</v>
      </c>
      <c r="F138" s="2">
        <v>0</v>
      </c>
      <c r="G138" s="2">
        <v>7</v>
      </c>
      <c r="H138" s="2">
        <v>0</v>
      </c>
      <c r="I138" s="2">
        <v>2</v>
      </c>
      <c r="J138" s="2">
        <v>0</v>
      </c>
      <c r="K138" s="2">
        <v>1</v>
      </c>
      <c r="L138" s="2">
        <v>0</v>
      </c>
      <c r="M138" s="2">
        <v>0</v>
      </c>
      <c r="N138" s="2">
        <v>0</v>
      </c>
      <c r="O138" s="2">
        <f t="shared" si="0"/>
        <v>11</v>
      </c>
      <c r="P138" s="2">
        <v>11</v>
      </c>
      <c r="Q138" s="66">
        <v>0</v>
      </c>
    </row>
    <row r="139" spans="1:17" x14ac:dyDescent="0.25">
      <c r="A139" t="s">
        <v>118</v>
      </c>
      <c r="B139" t="s">
        <v>30</v>
      </c>
      <c r="C139" s="2">
        <v>39</v>
      </c>
      <c r="D139" s="2">
        <v>6</v>
      </c>
      <c r="E139" s="2">
        <v>5</v>
      </c>
      <c r="F139" s="2">
        <v>0</v>
      </c>
      <c r="G139" s="2">
        <v>17</v>
      </c>
      <c r="H139" s="2">
        <v>18</v>
      </c>
      <c r="I139" s="2">
        <v>12</v>
      </c>
      <c r="J139" s="2">
        <v>7</v>
      </c>
      <c r="K139" s="2">
        <v>3</v>
      </c>
      <c r="L139" s="2">
        <v>1</v>
      </c>
      <c r="M139" s="2">
        <v>2</v>
      </c>
      <c r="N139" s="2">
        <v>6</v>
      </c>
      <c r="O139" s="2">
        <f t="shared" si="0"/>
        <v>116</v>
      </c>
      <c r="P139" s="2">
        <v>123</v>
      </c>
      <c r="Q139" s="67">
        <v>7</v>
      </c>
    </row>
    <row r="140" spans="1:17" x14ac:dyDescent="0.25">
      <c r="A140" t="s">
        <v>124</v>
      </c>
      <c r="B140" s="2" t="s">
        <v>30</v>
      </c>
      <c r="C140" s="2">
        <v>1</v>
      </c>
      <c r="D140" s="2">
        <v>20</v>
      </c>
      <c r="E140" s="2">
        <v>8</v>
      </c>
      <c r="F140" s="2">
        <v>0</v>
      </c>
      <c r="G140" s="2">
        <v>16</v>
      </c>
      <c r="H140" s="2">
        <v>0</v>
      </c>
      <c r="I140" s="2">
        <v>0</v>
      </c>
      <c r="J140" s="2">
        <v>10</v>
      </c>
      <c r="K140" s="2">
        <v>5</v>
      </c>
      <c r="L140" s="2">
        <v>0</v>
      </c>
      <c r="M140" s="2">
        <v>4</v>
      </c>
      <c r="N140" s="2">
        <v>0</v>
      </c>
      <c r="O140" s="2">
        <f t="shared" si="0"/>
        <v>64</v>
      </c>
      <c r="P140" s="2">
        <v>72</v>
      </c>
      <c r="Q140" s="66">
        <v>8</v>
      </c>
    </row>
    <row r="141" spans="1:17" x14ac:dyDescent="0.25">
      <c r="A141" t="s">
        <v>249</v>
      </c>
      <c r="B141" s="2" t="s">
        <v>49</v>
      </c>
      <c r="C141" s="2">
        <v>2</v>
      </c>
      <c r="D141" s="2">
        <v>15</v>
      </c>
      <c r="E141" s="2">
        <v>3</v>
      </c>
      <c r="F141" s="2">
        <v>4</v>
      </c>
      <c r="G141" s="2">
        <v>24</v>
      </c>
      <c r="H141" s="2">
        <v>2</v>
      </c>
      <c r="I141" s="2">
        <v>3</v>
      </c>
      <c r="J141" s="2">
        <v>8</v>
      </c>
      <c r="K141" s="2">
        <v>3</v>
      </c>
      <c r="L141" s="2">
        <v>1</v>
      </c>
      <c r="M141" s="2">
        <v>4</v>
      </c>
      <c r="N141" s="2">
        <v>0</v>
      </c>
      <c r="O141" s="2">
        <f t="shared" si="0"/>
        <v>69</v>
      </c>
      <c r="P141" s="2">
        <v>69</v>
      </c>
      <c r="Q141" s="66">
        <v>0</v>
      </c>
    </row>
    <row r="142" spans="1:17" x14ac:dyDescent="0.25">
      <c r="A142" t="s">
        <v>127</v>
      </c>
      <c r="B142" s="2" t="s">
        <v>19</v>
      </c>
      <c r="C142" s="2">
        <v>4</v>
      </c>
      <c r="D142" s="2">
        <v>11</v>
      </c>
      <c r="E142" s="2">
        <v>7</v>
      </c>
      <c r="F142" s="2">
        <v>0</v>
      </c>
      <c r="G142" s="2">
        <v>31</v>
      </c>
      <c r="H142" s="2">
        <v>7</v>
      </c>
      <c r="I142" s="2">
        <v>1</v>
      </c>
      <c r="J142" s="2">
        <v>6</v>
      </c>
      <c r="K142" s="2">
        <v>0</v>
      </c>
      <c r="L142" s="2">
        <v>0</v>
      </c>
      <c r="M142" s="2">
        <v>1</v>
      </c>
      <c r="N142" s="2">
        <v>2</v>
      </c>
      <c r="O142" s="2">
        <f t="shared" si="0"/>
        <v>70</v>
      </c>
      <c r="P142" s="2">
        <v>71</v>
      </c>
      <c r="Q142" s="66">
        <v>1</v>
      </c>
    </row>
    <row r="143" spans="1:17" x14ac:dyDescent="0.25">
      <c r="A143" t="s">
        <v>125</v>
      </c>
      <c r="B143" s="2" t="s">
        <v>126</v>
      </c>
      <c r="C143" s="2">
        <v>1</v>
      </c>
      <c r="D143" s="2">
        <v>1</v>
      </c>
      <c r="E143" s="2">
        <v>2</v>
      </c>
      <c r="F143" s="2">
        <v>0</v>
      </c>
      <c r="G143" s="2">
        <v>4</v>
      </c>
      <c r="H143" s="2">
        <v>0</v>
      </c>
      <c r="I143" s="2">
        <v>0</v>
      </c>
      <c r="J143" s="2">
        <v>3</v>
      </c>
      <c r="K143" s="2">
        <v>3</v>
      </c>
      <c r="L143" s="2">
        <v>0</v>
      </c>
      <c r="M143" s="2">
        <v>0</v>
      </c>
      <c r="N143" s="2">
        <v>1</v>
      </c>
      <c r="O143" s="2">
        <f t="shared" si="0"/>
        <v>15</v>
      </c>
      <c r="P143" s="2">
        <v>15</v>
      </c>
      <c r="Q143" s="66">
        <v>0</v>
      </c>
    </row>
    <row r="144" spans="1:17" x14ac:dyDescent="0.25">
      <c r="A144" t="s">
        <v>242</v>
      </c>
      <c r="B144" s="2" t="s">
        <v>19</v>
      </c>
      <c r="C144" s="2">
        <v>7</v>
      </c>
      <c r="D144" s="2">
        <v>15</v>
      </c>
      <c r="E144" s="2">
        <v>5</v>
      </c>
      <c r="F144" s="2">
        <v>0</v>
      </c>
      <c r="G144" s="2">
        <v>12</v>
      </c>
      <c r="H144" s="2">
        <v>0</v>
      </c>
      <c r="I144" s="2">
        <v>0</v>
      </c>
      <c r="J144" s="2">
        <v>5</v>
      </c>
      <c r="K144" s="2">
        <v>2</v>
      </c>
      <c r="L144" s="2">
        <v>0</v>
      </c>
      <c r="M144" s="2">
        <v>0</v>
      </c>
      <c r="N144" s="2">
        <v>0</v>
      </c>
      <c r="O144" s="2">
        <f t="shared" si="0"/>
        <v>46</v>
      </c>
      <c r="P144" s="2">
        <v>49</v>
      </c>
      <c r="Q144" s="66">
        <v>3</v>
      </c>
    </row>
    <row r="145" spans="1:17" x14ac:dyDescent="0.25">
      <c r="A145" t="s">
        <v>26</v>
      </c>
      <c r="B145" t="s">
        <v>19</v>
      </c>
      <c r="C145" s="2">
        <v>2</v>
      </c>
      <c r="D145" s="2">
        <v>13</v>
      </c>
      <c r="E145" s="2">
        <v>15</v>
      </c>
      <c r="F145" s="2">
        <v>0</v>
      </c>
      <c r="G145" s="2">
        <v>6</v>
      </c>
      <c r="H145" s="2">
        <v>0</v>
      </c>
      <c r="I145" s="2">
        <v>1</v>
      </c>
      <c r="J145" s="2">
        <v>6</v>
      </c>
      <c r="K145" s="2">
        <v>2</v>
      </c>
      <c r="L145" s="2">
        <v>0</v>
      </c>
      <c r="M145" s="2">
        <v>1</v>
      </c>
      <c r="N145" s="2">
        <v>1</v>
      </c>
      <c r="O145" s="2">
        <f t="shared" si="0"/>
        <v>47</v>
      </c>
      <c r="P145" s="2">
        <v>50</v>
      </c>
      <c r="Q145" s="67">
        <v>3</v>
      </c>
    </row>
    <row r="146" spans="1:17" x14ac:dyDescent="0.25">
      <c r="A146" t="s">
        <v>28</v>
      </c>
      <c r="B146" s="2" t="s">
        <v>19</v>
      </c>
      <c r="C146" s="2">
        <v>1</v>
      </c>
      <c r="D146" s="2">
        <v>2</v>
      </c>
      <c r="E146" s="2">
        <v>0</v>
      </c>
      <c r="F146" s="2">
        <v>0</v>
      </c>
      <c r="G146" s="2">
        <v>2</v>
      </c>
      <c r="H146" s="2">
        <v>0</v>
      </c>
      <c r="I146" s="2">
        <v>0</v>
      </c>
      <c r="J146" s="2">
        <v>2</v>
      </c>
      <c r="K146" s="2">
        <v>0</v>
      </c>
      <c r="L146" s="2">
        <v>0</v>
      </c>
      <c r="M146" s="2">
        <v>0</v>
      </c>
      <c r="N146" s="2">
        <v>2</v>
      </c>
      <c r="O146" s="2">
        <f t="shared" si="0"/>
        <v>9</v>
      </c>
      <c r="P146" s="2">
        <v>12</v>
      </c>
      <c r="Q146" s="66">
        <v>3</v>
      </c>
    </row>
    <row r="147" spans="1:17" x14ac:dyDescent="0.25">
      <c r="A147" t="s">
        <v>135</v>
      </c>
      <c r="B147" s="2" t="s">
        <v>19</v>
      </c>
      <c r="C147" s="2">
        <v>1</v>
      </c>
      <c r="D147" s="2">
        <v>3</v>
      </c>
      <c r="E147" s="2">
        <v>6</v>
      </c>
      <c r="F147" s="2">
        <v>0</v>
      </c>
      <c r="G147" s="2">
        <v>10</v>
      </c>
      <c r="H147" s="2">
        <v>0</v>
      </c>
      <c r="I147" s="2">
        <v>2</v>
      </c>
      <c r="J147" s="2">
        <v>2</v>
      </c>
      <c r="K147" s="2">
        <v>2</v>
      </c>
      <c r="L147" s="2">
        <v>1</v>
      </c>
      <c r="M147" s="2">
        <v>0</v>
      </c>
      <c r="N147" s="2">
        <v>0</v>
      </c>
      <c r="O147" s="2">
        <f t="shared" si="0"/>
        <v>27</v>
      </c>
      <c r="P147" s="2">
        <v>28</v>
      </c>
      <c r="Q147" s="66">
        <v>1</v>
      </c>
    </row>
    <row r="148" spans="1:17" x14ac:dyDescent="0.25">
      <c r="A148" t="s">
        <v>241</v>
      </c>
      <c r="B148" s="2" t="s">
        <v>19</v>
      </c>
      <c r="C148" s="2">
        <v>0</v>
      </c>
      <c r="D148" s="2">
        <v>0</v>
      </c>
      <c r="E148" s="2">
        <v>0</v>
      </c>
      <c r="F148" s="2">
        <v>4</v>
      </c>
      <c r="G148" s="2">
        <v>2</v>
      </c>
      <c r="H148" s="2">
        <v>0</v>
      </c>
      <c r="I148" s="2">
        <v>0</v>
      </c>
      <c r="J148" s="2">
        <v>0</v>
      </c>
      <c r="K148" s="2">
        <v>0</v>
      </c>
      <c r="L148" s="2">
        <v>0</v>
      </c>
      <c r="M148" s="2">
        <v>0</v>
      </c>
      <c r="N148" s="2">
        <v>1</v>
      </c>
      <c r="O148" s="2">
        <f t="shared" si="0"/>
        <v>7</v>
      </c>
      <c r="P148" s="2">
        <v>8</v>
      </c>
      <c r="Q148" s="66">
        <v>1</v>
      </c>
    </row>
    <row r="149" spans="1:17" x14ac:dyDescent="0.25">
      <c r="A149" t="s">
        <v>86</v>
      </c>
      <c r="B149" s="2" t="s">
        <v>19</v>
      </c>
      <c r="C149" s="2">
        <v>0</v>
      </c>
      <c r="D149" s="2">
        <v>3</v>
      </c>
      <c r="E149" s="2">
        <v>3</v>
      </c>
      <c r="F149" s="2">
        <v>0</v>
      </c>
      <c r="G149" s="2">
        <v>8</v>
      </c>
      <c r="H149" s="2">
        <v>0</v>
      </c>
      <c r="I149" s="2">
        <v>0</v>
      </c>
      <c r="J149" s="2">
        <v>4</v>
      </c>
      <c r="K149" s="2">
        <v>1</v>
      </c>
      <c r="L149" s="2">
        <v>0</v>
      </c>
      <c r="M149" s="2">
        <v>0</v>
      </c>
      <c r="N149" s="2">
        <v>0</v>
      </c>
      <c r="O149" s="2">
        <f t="shared" si="0"/>
        <v>19</v>
      </c>
      <c r="P149" s="2">
        <v>20</v>
      </c>
      <c r="Q149" s="66">
        <v>1</v>
      </c>
    </row>
    <row r="150" spans="1:17" x14ac:dyDescent="0.25">
      <c r="A150" t="s">
        <v>173</v>
      </c>
      <c r="B150" s="2" t="s">
        <v>19</v>
      </c>
      <c r="C150" s="2">
        <v>0</v>
      </c>
      <c r="D150" s="2">
        <v>2</v>
      </c>
      <c r="E150" s="2">
        <v>10</v>
      </c>
      <c r="F150" s="2">
        <v>2</v>
      </c>
      <c r="G150" s="2">
        <v>5</v>
      </c>
      <c r="H150" s="2">
        <v>0</v>
      </c>
      <c r="I150" s="2">
        <v>0</v>
      </c>
      <c r="J150" s="2">
        <v>4</v>
      </c>
      <c r="K150" s="2">
        <v>1</v>
      </c>
      <c r="L150" s="2">
        <v>1</v>
      </c>
      <c r="M150" s="2">
        <v>1</v>
      </c>
      <c r="N150" s="2">
        <v>0</v>
      </c>
      <c r="O150" s="2">
        <f t="shared" si="0"/>
        <v>26</v>
      </c>
      <c r="P150" s="2">
        <v>28</v>
      </c>
      <c r="Q150" s="66">
        <v>2</v>
      </c>
    </row>
    <row r="151" spans="1:17" x14ac:dyDescent="0.25">
      <c r="A151" t="s">
        <v>246</v>
      </c>
      <c r="B151" s="2" t="s">
        <v>19</v>
      </c>
      <c r="C151" s="2">
        <v>2</v>
      </c>
      <c r="D151" s="2">
        <v>4</v>
      </c>
      <c r="E151" s="2">
        <v>3</v>
      </c>
      <c r="F151" s="2">
        <v>0</v>
      </c>
      <c r="G151" s="2">
        <v>0</v>
      </c>
      <c r="H151" s="2">
        <v>0</v>
      </c>
      <c r="I151" s="2">
        <v>0</v>
      </c>
      <c r="J151" s="2">
        <v>0</v>
      </c>
      <c r="K151" s="2">
        <v>1</v>
      </c>
      <c r="L151" s="2">
        <v>0</v>
      </c>
      <c r="M151" s="2">
        <v>0</v>
      </c>
      <c r="N151" s="2">
        <v>0</v>
      </c>
      <c r="O151" s="2">
        <f t="shared" si="0"/>
        <v>10</v>
      </c>
      <c r="P151" s="2">
        <v>12</v>
      </c>
      <c r="Q151" s="66">
        <v>2</v>
      </c>
    </row>
    <row r="152" spans="1:17" x14ac:dyDescent="0.25">
      <c r="A152" t="s">
        <v>165</v>
      </c>
      <c r="B152" s="2" t="s">
        <v>166</v>
      </c>
      <c r="C152" s="2">
        <v>1</v>
      </c>
      <c r="D152" s="2">
        <v>0</v>
      </c>
      <c r="E152" s="2">
        <v>3</v>
      </c>
      <c r="F152" s="2">
        <v>0</v>
      </c>
      <c r="G152" s="2">
        <v>6</v>
      </c>
      <c r="H152" s="2">
        <v>9</v>
      </c>
      <c r="I152" s="2">
        <v>1</v>
      </c>
      <c r="J152" s="2">
        <v>2</v>
      </c>
      <c r="K152" s="2">
        <v>1</v>
      </c>
      <c r="L152" s="2">
        <v>0</v>
      </c>
      <c r="M152" s="2">
        <v>3</v>
      </c>
      <c r="N152" s="2">
        <v>0</v>
      </c>
      <c r="O152" s="2">
        <f t="shared" si="0"/>
        <v>26</v>
      </c>
      <c r="P152" s="2">
        <v>28</v>
      </c>
      <c r="Q152" s="66">
        <v>2</v>
      </c>
    </row>
    <row r="153" spans="1:17" x14ac:dyDescent="0.25">
      <c r="A153" t="s">
        <v>165</v>
      </c>
      <c r="B153" s="2" t="s">
        <v>167</v>
      </c>
      <c r="C153" s="2">
        <v>1</v>
      </c>
      <c r="D153" s="2">
        <v>1</v>
      </c>
      <c r="E153" s="2">
        <v>4</v>
      </c>
      <c r="F153" s="2">
        <v>11</v>
      </c>
      <c r="G153" s="2">
        <v>8</v>
      </c>
      <c r="H153" s="2">
        <v>4</v>
      </c>
      <c r="I153" s="2">
        <v>6</v>
      </c>
      <c r="J153" s="2">
        <v>13</v>
      </c>
      <c r="K153" s="2">
        <v>1</v>
      </c>
      <c r="L153" s="2">
        <v>0</v>
      </c>
      <c r="M153" s="2">
        <v>6</v>
      </c>
      <c r="N153" s="2">
        <v>3</v>
      </c>
      <c r="O153" s="2">
        <f t="shared" si="0"/>
        <v>58</v>
      </c>
      <c r="P153" s="2">
        <v>69</v>
      </c>
      <c r="Q153" s="66">
        <v>11</v>
      </c>
    </row>
    <row r="154" spans="1:17" x14ac:dyDescent="0.25">
      <c r="A154" t="s">
        <v>165</v>
      </c>
      <c r="B154" s="2" t="s">
        <v>19</v>
      </c>
      <c r="C154" s="2">
        <v>2</v>
      </c>
      <c r="D154" s="2">
        <v>3</v>
      </c>
      <c r="E154" s="2">
        <v>6</v>
      </c>
      <c r="F154" s="2">
        <v>1</v>
      </c>
      <c r="G154" s="2">
        <v>22</v>
      </c>
      <c r="H154" s="2">
        <v>4</v>
      </c>
      <c r="I154" s="2">
        <v>2</v>
      </c>
      <c r="J154" s="2">
        <v>14</v>
      </c>
      <c r="K154" s="2">
        <v>1</v>
      </c>
      <c r="L154" s="2">
        <v>0</v>
      </c>
      <c r="M154" s="2">
        <v>4</v>
      </c>
      <c r="N154" s="2">
        <v>0</v>
      </c>
      <c r="O154" s="2">
        <f t="shared" si="0"/>
        <v>59</v>
      </c>
      <c r="P154" s="2">
        <v>69</v>
      </c>
      <c r="Q154" s="66">
        <v>10</v>
      </c>
    </row>
    <row r="155" spans="1:17" x14ac:dyDescent="0.25">
      <c r="A155" t="s">
        <v>169</v>
      </c>
      <c r="B155" s="2" t="s">
        <v>19</v>
      </c>
      <c r="C155" s="2">
        <v>0</v>
      </c>
      <c r="D155" s="2">
        <v>6</v>
      </c>
      <c r="E155" s="2">
        <v>1</v>
      </c>
      <c r="F155" s="2">
        <v>0</v>
      </c>
      <c r="G155" s="2">
        <v>0</v>
      </c>
      <c r="H155" s="2">
        <v>0</v>
      </c>
      <c r="I155" s="2">
        <v>0</v>
      </c>
      <c r="J155" s="2">
        <v>0</v>
      </c>
      <c r="K155" s="2">
        <v>1</v>
      </c>
      <c r="L155" s="2">
        <v>0</v>
      </c>
      <c r="M155" s="2">
        <v>0</v>
      </c>
      <c r="N155" s="2">
        <v>0</v>
      </c>
      <c r="O155" s="2">
        <f t="shared" si="0"/>
        <v>8</v>
      </c>
      <c r="P155" s="2">
        <v>20</v>
      </c>
      <c r="Q155" s="66">
        <v>12</v>
      </c>
    </row>
    <row r="156" spans="1:17" x14ac:dyDescent="0.25">
      <c r="A156" t="s">
        <v>238</v>
      </c>
      <c r="B156" s="2" t="s">
        <v>19</v>
      </c>
      <c r="C156" s="2">
        <v>5</v>
      </c>
      <c r="D156" s="2">
        <v>15</v>
      </c>
      <c r="E156" s="2">
        <v>16</v>
      </c>
      <c r="F156" s="2">
        <v>0</v>
      </c>
      <c r="G156" s="2">
        <v>12</v>
      </c>
      <c r="H156" s="2">
        <v>2</v>
      </c>
      <c r="I156" s="2">
        <v>0</v>
      </c>
      <c r="J156" s="2">
        <v>16</v>
      </c>
      <c r="K156" s="2">
        <v>0</v>
      </c>
      <c r="L156" s="2">
        <v>0</v>
      </c>
      <c r="M156" s="2">
        <v>0</v>
      </c>
      <c r="N156" s="2">
        <v>1</v>
      </c>
      <c r="O156" s="2">
        <f t="shared" si="0"/>
        <v>67</v>
      </c>
      <c r="P156" s="2">
        <v>74</v>
      </c>
      <c r="Q156" s="66">
        <v>7</v>
      </c>
    </row>
    <row r="157" spans="1:17" x14ac:dyDescent="0.25">
      <c r="A157" t="s">
        <v>43</v>
      </c>
      <c r="B157" s="2" t="s">
        <v>19</v>
      </c>
      <c r="C157" s="2">
        <v>0</v>
      </c>
      <c r="D157" s="2">
        <v>5</v>
      </c>
      <c r="E157" s="2">
        <v>1</v>
      </c>
      <c r="F157" s="2">
        <v>1</v>
      </c>
      <c r="G157" s="2">
        <v>1</v>
      </c>
      <c r="H157" s="2">
        <v>0</v>
      </c>
      <c r="I157" s="2">
        <v>0</v>
      </c>
      <c r="J157" s="2">
        <v>3</v>
      </c>
      <c r="K157" s="2">
        <v>0</v>
      </c>
      <c r="L157" s="2">
        <v>0</v>
      </c>
      <c r="M157" s="2">
        <v>0</v>
      </c>
      <c r="N157" s="2">
        <v>1</v>
      </c>
      <c r="O157" s="2">
        <f t="shared" si="0"/>
        <v>12</v>
      </c>
      <c r="P157" s="2">
        <v>12</v>
      </c>
      <c r="Q157" s="66">
        <v>0</v>
      </c>
    </row>
    <row r="158" spans="1:17" x14ac:dyDescent="0.25">
      <c r="A158" t="s">
        <v>87</v>
      </c>
      <c r="B158" s="2" t="s">
        <v>19</v>
      </c>
      <c r="C158" s="2">
        <v>2</v>
      </c>
      <c r="D158" s="2">
        <v>4</v>
      </c>
      <c r="E158" s="2">
        <v>3</v>
      </c>
      <c r="F158" s="2">
        <v>1</v>
      </c>
      <c r="G158" s="2">
        <v>8</v>
      </c>
      <c r="H158" s="2">
        <v>0</v>
      </c>
      <c r="I158" s="2">
        <v>0</v>
      </c>
      <c r="J158" s="2">
        <v>5</v>
      </c>
      <c r="K158" s="2">
        <v>0</v>
      </c>
      <c r="L158" s="2">
        <v>0</v>
      </c>
      <c r="M158" s="2">
        <v>3</v>
      </c>
      <c r="N158" s="2">
        <v>0</v>
      </c>
      <c r="O158" s="2">
        <f t="shared" si="0"/>
        <v>26</v>
      </c>
      <c r="P158" s="2">
        <v>26</v>
      </c>
      <c r="Q158" s="66">
        <v>0</v>
      </c>
    </row>
    <row r="159" spans="1:17" x14ac:dyDescent="0.25">
      <c r="A159" t="s">
        <v>186</v>
      </c>
      <c r="B159" s="2" t="s">
        <v>19</v>
      </c>
      <c r="C159" s="2">
        <v>8</v>
      </c>
      <c r="D159" s="2">
        <v>20</v>
      </c>
      <c r="E159" s="2">
        <v>30</v>
      </c>
      <c r="F159" s="2">
        <v>1</v>
      </c>
      <c r="G159" s="2">
        <v>28</v>
      </c>
      <c r="H159" s="2">
        <v>11</v>
      </c>
      <c r="I159" s="2">
        <v>11</v>
      </c>
      <c r="J159" s="2">
        <v>10</v>
      </c>
      <c r="K159" s="2">
        <v>2</v>
      </c>
      <c r="L159" s="2">
        <v>0</v>
      </c>
      <c r="M159" s="2">
        <v>14</v>
      </c>
      <c r="N159" s="2">
        <v>0</v>
      </c>
      <c r="O159" s="2">
        <f t="shared" si="0"/>
        <v>135</v>
      </c>
      <c r="P159" s="2">
        <v>156</v>
      </c>
      <c r="Q159" s="66">
        <v>21</v>
      </c>
    </row>
    <row r="160" spans="1:17" x14ac:dyDescent="0.25">
      <c r="A160" t="s">
        <v>95</v>
      </c>
      <c r="B160" t="s">
        <v>19</v>
      </c>
      <c r="C160" s="2">
        <v>2</v>
      </c>
      <c r="D160" s="2">
        <v>2</v>
      </c>
      <c r="E160" s="2">
        <v>2</v>
      </c>
      <c r="F160" s="2">
        <v>0</v>
      </c>
      <c r="G160" s="2">
        <v>3</v>
      </c>
      <c r="H160" s="2">
        <v>0</v>
      </c>
      <c r="I160" s="2">
        <v>0</v>
      </c>
      <c r="J160" s="2">
        <v>1</v>
      </c>
      <c r="K160" s="2">
        <v>1</v>
      </c>
      <c r="L160" s="2">
        <v>0</v>
      </c>
      <c r="M160" s="2">
        <v>1</v>
      </c>
      <c r="N160" s="2">
        <v>0</v>
      </c>
      <c r="O160" s="2">
        <f t="shared" si="0"/>
        <v>12</v>
      </c>
      <c r="P160" s="2">
        <v>12</v>
      </c>
      <c r="Q160" s="67">
        <v>0</v>
      </c>
    </row>
    <row r="161" spans="1:17" x14ac:dyDescent="0.25">
      <c r="A161" t="s">
        <v>247</v>
      </c>
      <c r="B161" s="2" t="s">
        <v>19</v>
      </c>
      <c r="C161" s="2">
        <v>0</v>
      </c>
      <c r="D161" s="2">
        <v>5</v>
      </c>
      <c r="E161" s="2">
        <v>4</v>
      </c>
      <c r="F161" s="2">
        <v>0</v>
      </c>
      <c r="G161" s="2">
        <v>1</v>
      </c>
      <c r="H161" s="2">
        <v>0</v>
      </c>
      <c r="I161" s="2">
        <v>0</v>
      </c>
      <c r="J161" s="2">
        <v>1</v>
      </c>
      <c r="K161" s="2">
        <v>0</v>
      </c>
      <c r="L161" s="2">
        <v>0</v>
      </c>
      <c r="M161" s="2">
        <v>0</v>
      </c>
      <c r="N161" s="2">
        <v>0</v>
      </c>
      <c r="O161" s="2">
        <f t="shared" si="0"/>
        <v>11</v>
      </c>
      <c r="P161" s="2">
        <v>50</v>
      </c>
      <c r="Q161" s="66">
        <v>39</v>
      </c>
    </row>
    <row r="162" spans="1:17" x14ac:dyDescent="0.25">
      <c r="A162" t="s">
        <v>168</v>
      </c>
      <c r="B162" s="2" t="s">
        <v>19</v>
      </c>
      <c r="C162" s="2">
        <v>7</v>
      </c>
      <c r="D162" s="2">
        <v>5</v>
      </c>
      <c r="E162" s="2">
        <v>17</v>
      </c>
      <c r="F162" s="2">
        <v>0</v>
      </c>
      <c r="G162" s="2">
        <v>24</v>
      </c>
      <c r="H162" s="2">
        <v>0</v>
      </c>
      <c r="I162" s="2">
        <v>0</v>
      </c>
      <c r="J162" s="2">
        <v>15</v>
      </c>
      <c r="K162" s="2">
        <v>1</v>
      </c>
      <c r="L162" s="2">
        <v>0</v>
      </c>
      <c r="M162" s="2">
        <v>1</v>
      </c>
      <c r="N162" s="2">
        <v>6</v>
      </c>
      <c r="O162" s="2">
        <f t="shared" si="0"/>
        <v>76</v>
      </c>
      <c r="P162" s="2">
        <v>99</v>
      </c>
      <c r="Q162" s="66">
        <v>23</v>
      </c>
    </row>
    <row r="163" spans="1:17" x14ac:dyDescent="0.25">
      <c r="A163" t="s">
        <v>183</v>
      </c>
      <c r="B163" s="2" t="s">
        <v>19</v>
      </c>
      <c r="C163" s="2">
        <v>0</v>
      </c>
      <c r="D163" s="2">
        <v>3</v>
      </c>
      <c r="E163" s="2">
        <v>2</v>
      </c>
      <c r="F163" s="2">
        <v>0</v>
      </c>
      <c r="G163" s="2">
        <v>2</v>
      </c>
      <c r="H163" s="2">
        <v>1</v>
      </c>
      <c r="I163" s="2">
        <v>0</v>
      </c>
      <c r="J163" s="2">
        <v>0</v>
      </c>
      <c r="K163" s="2">
        <v>0</v>
      </c>
      <c r="L163" s="2">
        <v>0</v>
      </c>
      <c r="M163" s="2">
        <v>1</v>
      </c>
      <c r="N163" s="2">
        <v>0</v>
      </c>
      <c r="O163" s="2">
        <f t="shared" si="0"/>
        <v>9</v>
      </c>
      <c r="P163" s="2">
        <v>25</v>
      </c>
      <c r="Q163" s="66">
        <v>16</v>
      </c>
    </row>
    <row r="164" spans="1:17" x14ac:dyDescent="0.25">
      <c r="A164" t="s">
        <v>184</v>
      </c>
      <c r="B164" s="2" t="s">
        <v>19</v>
      </c>
      <c r="C164" s="2">
        <v>5</v>
      </c>
      <c r="D164" s="2">
        <v>3</v>
      </c>
      <c r="E164" s="2">
        <v>3</v>
      </c>
      <c r="F164" s="2">
        <v>0</v>
      </c>
      <c r="G164" s="2">
        <v>5</v>
      </c>
      <c r="H164" s="2">
        <v>0</v>
      </c>
      <c r="I164" s="2">
        <v>4</v>
      </c>
      <c r="J164" s="2">
        <v>0</v>
      </c>
      <c r="K164" s="2">
        <v>0</v>
      </c>
      <c r="L164" s="2">
        <v>0</v>
      </c>
      <c r="M164" s="2">
        <v>0</v>
      </c>
      <c r="N164" s="2">
        <v>0</v>
      </c>
      <c r="O164" s="2">
        <f t="shared" si="0"/>
        <v>20</v>
      </c>
      <c r="P164" s="2">
        <v>38</v>
      </c>
      <c r="Q164" s="66">
        <v>18</v>
      </c>
    </row>
    <row r="165" spans="1:17" x14ac:dyDescent="0.25">
      <c r="A165" t="s">
        <v>48</v>
      </c>
      <c r="B165" s="2" t="s">
        <v>49</v>
      </c>
      <c r="C165" s="2">
        <v>0</v>
      </c>
      <c r="D165" s="2">
        <v>1</v>
      </c>
      <c r="E165" s="2">
        <v>1</v>
      </c>
      <c r="F165" s="2">
        <v>0</v>
      </c>
      <c r="G165" s="2">
        <v>0</v>
      </c>
      <c r="H165" s="2">
        <v>0</v>
      </c>
      <c r="I165" s="2">
        <v>0</v>
      </c>
      <c r="J165" s="2">
        <v>0</v>
      </c>
      <c r="K165" s="2">
        <v>0</v>
      </c>
      <c r="L165" s="2">
        <v>0</v>
      </c>
      <c r="M165" s="2">
        <v>1</v>
      </c>
      <c r="N165" s="2">
        <v>0</v>
      </c>
      <c r="O165" s="2">
        <f t="shared" si="0"/>
        <v>3</v>
      </c>
      <c r="P165" s="2">
        <v>3</v>
      </c>
      <c r="Q165" s="66">
        <v>0</v>
      </c>
    </row>
    <row r="166" spans="1:17" x14ac:dyDescent="0.25">
      <c r="A166" t="s">
        <v>122</v>
      </c>
      <c r="B166" s="2" t="s">
        <v>19</v>
      </c>
      <c r="C166" s="2">
        <v>1</v>
      </c>
      <c r="D166" s="2">
        <v>4</v>
      </c>
      <c r="E166" s="2">
        <v>5</v>
      </c>
      <c r="F166" s="2">
        <v>1</v>
      </c>
      <c r="G166" s="2">
        <v>6</v>
      </c>
      <c r="H166" s="2">
        <v>0</v>
      </c>
      <c r="I166" s="2">
        <v>3</v>
      </c>
      <c r="J166" s="2">
        <v>2</v>
      </c>
      <c r="K166" s="2">
        <v>0</v>
      </c>
      <c r="L166" s="2">
        <v>0</v>
      </c>
      <c r="M166" s="2">
        <v>1</v>
      </c>
      <c r="N166" s="2">
        <v>0</v>
      </c>
      <c r="O166" s="2">
        <f t="shared" si="0"/>
        <v>23</v>
      </c>
      <c r="P166" s="2">
        <v>24</v>
      </c>
      <c r="Q166" s="66">
        <v>1</v>
      </c>
    </row>
    <row r="167" spans="1:17" x14ac:dyDescent="0.25">
      <c r="A167" t="s">
        <v>47</v>
      </c>
      <c r="B167" s="2" t="s">
        <v>19</v>
      </c>
      <c r="C167" s="2">
        <v>2</v>
      </c>
      <c r="D167" s="2">
        <v>7</v>
      </c>
      <c r="E167" s="2">
        <v>6</v>
      </c>
      <c r="F167" s="2">
        <v>0</v>
      </c>
      <c r="G167" s="2">
        <v>11</v>
      </c>
      <c r="H167" s="2">
        <v>0</v>
      </c>
      <c r="I167" s="2">
        <v>0</v>
      </c>
      <c r="J167" s="2">
        <v>6</v>
      </c>
      <c r="K167" s="2">
        <v>4</v>
      </c>
      <c r="L167" s="2">
        <v>0</v>
      </c>
      <c r="M167" s="2">
        <v>2</v>
      </c>
      <c r="N167" s="2">
        <v>2</v>
      </c>
      <c r="O167" s="2">
        <f t="shared" si="0"/>
        <v>40</v>
      </c>
      <c r="P167" s="2">
        <v>43</v>
      </c>
      <c r="Q167" s="66">
        <v>3</v>
      </c>
    </row>
    <row r="168" spans="1:17" x14ac:dyDescent="0.25">
      <c r="A168" t="s">
        <v>187</v>
      </c>
      <c r="B168" s="2" t="s">
        <v>19</v>
      </c>
      <c r="C168" s="2">
        <v>0</v>
      </c>
      <c r="D168" s="2">
        <v>7</v>
      </c>
      <c r="E168" s="2">
        <v>2</v>
      </c>
      <c r="F168" s="2">
        <v>0</v>
      </c>
      <c r="G168" s="2">
        <v>2</v>
      </c>
      <c r="H168" s="2">
        <v>0</v>
      </c>
      <c r="I168" s="2">
        <v>0</v>
      </c>
      <c r="J168" s="2">
        <v>3</v>
      </c>
      <c r="K168" s="2">
        <v>1</v>
      </c>
      <c r="L168" s="2">
        <v>0</v>
      </c>
      <c r="M168" s="2">
        <v>0</v>
      </c>
      <c r="N168" s="2">
        <v>0</v>
      </c>
      <c r="O168" s="2">
        <f t="shared" si="0"/>
        <v>15</v>
      </c>
      <c r="P168" s="2">
        <v>18</v>
      </c>
      <c r="Q168" s="66">
        <v>3</v>
      </c>
    </row>
    <row r="169" spans="1:17" x14ac:dyDescent="0.25">
      <c r="A169" t="s">
        <v>52</v>
      </c>
      <c r="B169" s="2" t="s">
        <v>49</v>
      </c>
      <c r="C169" s="2">
        <v>0</v>
      </c>
      <c r="D169" s="2">
        <v>1</v>
      </c>
      <c r="E169" s="2">
        <v>10</v>
      </c>
      <c r="F169" s="2">
        <v>0</v>
      </c>
      <c r="G169" s="2">
        <v>4</v>
      </c>
      <c r="H169" s="2">
        <v>0</v>
      </c>
      <c r="I169" s="2">
        <v>1</v>
      </c>
      <c r="J169" s="2">
        <v>2</v>
      </c>
      <c r="K169" s="2">
        <v>0</v>
      </c>
      <c r="L169" s="2">
        <v>1</v>
      </c>
      <c r="M169" s="2">
        <v>0</v>
      </c>
      <c r="N169" s="2">
        <v>0</v>
      </c>
      <c r="O169" s="2">
        <f t="shared" si="0"/>
        <v>19</v>
      </c>
      <c r="P169" s="2">
        <v>20</v>
      </c>
      <c r="Q169" s="66">
        <v>1</v>
      </c>
    </row>
    <row r="170" spans="1:17" x14ac:dyDescent="0.25">
      <c r="A170" t="s">
        <v>111</v>
      </c>
      <c r="B170" s="2" t="s">
        <v>19</v>
      </c>
      <c r="C170" s="2">
        <v>0</v>
      </c>
      <c r="D170" s="2">
        <v>4</v>
      </c>
      <c r="E170" s="2">
        <v>0</v>
      </c>
      <c r="F170" s="2">
        <v>0</v>
      </c>
      <c r="G170" s="2">
        <v>0</v>
      </c>
      <c r="H170" s="2">
        <v>0</v>
      </c>
      <c r="I170" s="2">
        <v>0</v>
      </c>
      <c r="J170" s="2">
        <v>3</v>
      </c>
      <c r="K170" s="2">
        <v>1</v>
      </c>
      <c r="L170" s="2">
        <v>0</v>
      </c>
      <c r="M170" s="2">
        <v>1</v>
      </c>
      <c r="N170" s="2">
        <v>2</v>
      </c>
      <c r="O170" s="2">
        <f t="shared" si="0"/>
        <v>11</v>
      </c>
      <c r="P170" s="2">
        <v>12</v>
      </c>
      <c r="Q170" s="66">
        <v>1</v>
      </c>
    </row>
    <row r="171" spans="1:17" x14ac:dyDescent="0.25">
      <c r="A171" t="s">
        <v>123</v>
      </c>
      <c r="B171" s="2" t="s">
        <v>19</v>
      </c>
      <c r="C171" s="2">
        <v>2</v>
      </c>
      <c r="D171" s="2">
        <v>16</v>
      </c>
      <c r="E171" s="2">
        <v>1</v>
      </c>
      <c r="F171" s="2">
        <v>1</v>
      </c>
      <c r="G171" s="2">
        <v>10</v>
      </c>
      <c r="H171" s="2">
        <v>0</v>
      </c>
      <c r="I171" s="2">
        <v>0</v>
      </c>
      <c r="J171" s="2">
        <v>3</v>
      </c>
      <c r="K171" s="2">
        <v>0</v>
      </c>
      <c r="L171" s="2">
        <v>0</v>
      </c>
      <c r="M171" s="2">
        <v>1</v>
      </c>
      <c r="N171" s="2">
        <v>0</v>
      </c>
      <c r="O171" s="2">
        <f t="shared" si="0"/>
        <v>34</v>
      </c>
      <c r="P171" s="2">
        <v>40</v>
      </c>
      <c r="Q171" s="66">
        <v>6</v>
      </c>
    </row>
    <row r="172" spans="1:17" x14ac:dyDescent="0.25">
      <c r="A172" t="s">
        <v>108</v>
      </c>
      <c r="B172" s="2" t="s">
        <v>19</v>
      </c>
      <c r="C172" s="2">
        <v>0</v>
      </c>
      <c r="D172" s="2">
        <v>2</v>
      </c>
      <c r="E172" s="2">
        <v>5</v>
      </c>
      <c r="F172" s="2">
        <v>0</v>
      </c>
      <c r="G172" s="2">
        <v>2</v>
      </c>
      <c r="H172" s="2">
        <v>0</v>
      </c>
      <c r="I172" s="2">
        <v>0</v>
      </c>
      <c r="J172" s="2">
        <v>2</v>
      </c>
      <c r="K172" s="2">
        <v>0</v>
      </c>
      <c r="L172" s="2">
        <v>0</v>
      </c>
      <c r="M172" s="2">
        <v>0</v>
      </c>
      <c r="N172" s="2">
        <v>0</v>
      </c>
      <c r="O172" s="2">
        <f t="shared" si="0"/>
        <v>11</v>
      </c>
      <c r="P172" s="2">
        <v>13</v>
      </c>
      <c r="Q172" s="66">
        <v>2</v>
      </c>
    </row>
    <row r="173" spans="1:17" x14ac:dyDescent="0.25">
      <c r="A173" t="s">
        <v>158</v>
      </c>
      <c r="B173" s="2" t="s">
        <v>159</v>
      </c>
      <c r="C173" s="2">
        <v>1</v>
      </c>
      <c r="D173" s="2">
        <v>5</v>
      </c>
      <c r="E173" s="2">
        <v>0</v>
      </c>
      <c r="F173" s="2">
        <v>1</v>
      </c>
      <c r="G173" s="2">
        <v>11</v>
      </c>
      <c r="H173" s="2">
        <v>1</v>
      </c>
      <c r="I173" s="2">
        <v>8</v>
      </c>
      <c r="J173" s="2">
        <v>45</v>
      </c>
      <c r="K173" s="2">
        <v>0</v>
      </c>
      <c r="L173" s="2">
        <v>14</v>
      </c>
      <c r="M173" s="2">
        <v>4</v>
      </c>
      <c r="N173" s="2">
        <v>0</v>
      </c>
      <c r="O173" s="2">
        <f t="shared" si="0"/>
        <v>90</v>
      </c>
      <c r="P173" s="2">
        <v>93</v>
      </c>
      <c r="Q173" s="66">
        <v>3</v>
      </c>
    </row>
    <row r="174" spans="1:17" x14ac:dyDescent="0.25">
      <c r="A174" t="s">
        <v>154</v>
      </c>
      <c r="B174" s="2" t="s">
        <v>19</v>
      </c>
      <c r="C174" s="2">
        <v>3</v>
      </c>
      <c r="D174" s="2">
        <v>2</v>
      </c>
      <c r="E174" s="2">
        <v>6</v>
      </c>
      <c r="F174" s="2">
        <v>0</v>
      </c>
      <c r="G174" s="2">
        <v>2</v>
      </c>
      <c r="H174" s="2">
        <v>0</v>
      </c>
      <c r="I174" s="2">
        <v>0</v>
      </c>
      <c r="J174" s="2">
        <v>3</v>
      </c>
      <c r="K174" s="2">
        <v>0</v>
      </c>
      <c r="L174" s="2">
        <v>0</v>
      </c>
      <c r="M174" s="2">
        <v>1</v>
      </c>
      <c r="N174" s="2">
        <v>0</v>
      </c>
      <c r="O174" s="2">
        <f t="shared" si="0"/>
        <v>17</v>
      </c>
      <c r="P174" s="2">
        <v>25</v>
      </c>
      <c r="Q174" s="66">
        <v>8</v>
      </c>
    </row>
    <row r="175" spans="1:17" x14ac:dyDescent="0.25">
      <c r="C175" s="2">
        <f t="shared" ref="C175:N175" si="1">SUM(C2:C174)</f>
        <v>636</v>
      </c>
      <c r="D175" s="2">
        <f t="shared" si="1"/>
        <v>1047</v>
      </c>
      <c r="E175" s="2">
        <f t="shared" si="1"/>
        <v>1346</v>
      </c>
      <c r="F175" s="2">
        <f t="shared" si="1"/>
        <v>234</v>
      </c>
      <c r="G175" s="2">
        <f t="shared" si="1"/>
        <v>1466</v>
      </c>
      <c r="H175" s="2">
        <f t="shared" si="1"/>
        <v>296</v>
      </c>
      <c r="I175" s="2">
        <f t="shared" si="1"/>
        <v>428</v>
      </c>
      <c r="J175" s="2">
        <f t="shared" si="1"/>
        <v>912</v>
      </c>
      <c r="K175" s="2">
        <f t="shared" si="1"/>
        <v>227</v>
      </c>
      <c r="L175" s="2">
        <f t="shared" si="1"/>
        <v>66</v>
      </c>
      <c r="M175" s="2">
        <f t="shared" si="1"/>
        <v>281</v>
      </c>
      <c r="N175" s="2">
        <f t="shared" si="1"/>
        <v>225</v>
      </c>
      <c r="O175" s="2"/>
      <c r="P175" s="2">
        <f t="shared" ref="P175:Q175" si="2">SUM(P2:P174)</f>
        <v>8430</v>
      </c>
      <c r="Q175" s="2">
        <f t="shared" si="2"/>
        <v>1266</v>
      </c>
    </row>
    <row r="176" spans="1:17" x14ac:dyDescent="0.25">
      <c r="C176">
        <f>C175/O176</f>
        <v>8.9025755879059351E-2</v>
      </c>
      <c r="D176">
        <f>D175/O176</f>
        <v>0.14655655095184769</v>
      </c>
      <c r="E176">
        <f>E175/O176</f>
        <v>0.18840985442329228</v>
      </c>
      <c r="F176">
        <f>F175/O176</f>
        <v>3.2754759238521836E-2</v>
      </c>
      <c r="G176">
        <f>G175/O176</f>
        <v>0.20520716685330348</v>
      </c>
      <c r="H176">
        <f>H175/O176</f>
        <v>4.1433370660694288E-2</v>
      </c>
      <c r="I176">
        <f>I175/O176</f>
        <v>5.9910414333706606E-2</v>
      </c>
      <c r="J176">
        <f>J175/O176</f>
        <v>0.1276595744680851</v>
      </c>
      <c r="K176">
        <f>K175/O176</f>
        <v>3.1774916013437848E-2</v>
      </c>
      <c r="L176">
        <f>L175/O176</f>
        <v>9.238521836506159E-3</v>
      </c>
      <c r="M176">
        <f>M175/O176</f>
        <v>3.9333706606942888E-2</v>
      </c>
      <c r="N176">
        <f>N175/O176</f>
        <v>3.1494960806270997E-2</v>
      </c>
      <c r="O176" s="68">
        <f>SUM(O3:O175)</f>
        <v>7144</v>
      </c>
      <c r="P176">
        <f>P175/O176</f>
        <v>1.1800111982082866</v>
      </c>
      <c r="Q176">
        <f>Q175/O176</f>
        <v>0.17721164613661813</v>
      </c>
    </row>
    <row r="177" spans="3:12" x14ac:dyDescent="0.25">
      <c r="C177" s="62">
        <f>SUM(C176:F176)</f>
        <v>0.45674692049272114</v>
      </c>
      <c r="D177" s="62"/>
      <c r="E177" s="62"/>
      <c r="F177" s="62"/>
      <c r="G177" s="63">
        <f>SUM(G176:H176)</f>
        <v>0.24664053751399778</v>
      </c>
      <c r="H177" s="63"/>
      <c r="I177" s="64">
        <f>SUM(I176:J176)</f>
        <v>0.18756998880179171</v>
      </c>
      <c r="J177" s="64"/>
      <c r="L177">
        <f>L176+M176</f>
        <v>4.857222844344905E-2</v>
      </c>
    </row>
    <row r="178" spans="3:12" x14ac:dyDescent="0.25">
      <c r="C178" t="s">
        <v>255</v>
      </c>
      <c r="G178" t="s">
        <v>256</v>
      </c>
      <c r="I178" t="s">
        <v>257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35C4A-4A33-4B1E-BFF1-8172BA6EC63D}">
  <dimension ref="A1:R181"/>
  <sheetViews>
    <sheetView topLeftCell="A163" workbookViewId="0">
      <selection activeCell="A4" sqref="A4:T132"/>
    </sheetView>
  </sheetViews>
  <sheetFormatPr defaultRowHeight="15" x14ac:dyDescent="0.25"/>
  <sheetData>
    <row r="1" spans="1:18" x14ac:dyDescent="0.25">
      <c r="A1" s="43" t="s">
        <v>0</v>
      </c>
      <c r="B1" s="43" t="s">
        <v>1</v>
      </c>
      <c r="C1" s="43" t="s">
        <v>2</v>
      </c>
      <c r="D1" s="43" t="s">
        <v>220</v>
      </c>
      <c r="E1" s="43" t="s">
        <v>222</v>
      </c>
      <c r="F1" s="43" t="s">
        <v>223</v>
      </c>
      <c r="G1" s="43" t="s">
        <v>221</v>
      </c>
      <c r="H1" s="43" t="s">
        <v>224</v>
      </c>
      <c r="I1" s="43" t="s">
        <v>225</v>
      </c>
      <c r="J1" s="43" t="s">
        <v>226</v>
      </c>
      <c r="K1" s="43" t="s">
        <v>227</v>
      </c>
      <c r="L1" s="43" t="s">
        <v>228</v>
      </c>
      <c r="M1" s="43" t="s">
        <v>229</v>
      </c>
      <c r="N1" s="43" t="s">
        <v>230</v>
      </c>
      <c r="O1" s="43" t="s">
        <v>231</v>
      </c>
      <c r="P1" s="43" t="s">
        <v>612</v>
      </c>
      <c r="Q1" s="43" t="s">
        <v>233</v>
      </c>
      <c r="R1" s="43"/>
    </row>
    <row r="2" spans="1:18" x14ac:dyDescent="0.25">
      <c r="A2" t="s">
        <v>37</v>
      </c>
      <c r="B2" s="2" t="s">
        <v>19</v>
      </c>
      <c r="C2" s="2" t="s">
        <v>42</v>
      </c>
      <c r="D2" s="2">
        <v>2</v>
      </c>
      <c r="E2" s="2">
        <v>2</v>
      </c>
      <c r="F2" s="2">
        <v>19</v>
      </c>
      <c r="G2" s="2">
        <v>1</v>
      </c>
      <c r="H2" s="2">
        <v>2</v>
      </c>
      <c r="I2" s="2">
        <v>0</v>
      </c>
      <c r="J2" s="2">
        <v>0</v>
      </c>
      <c r="K2" s="2">
        <v>4</v>
      </c>
      <c r="L2" s="2">
        <v>0</v>
      </c>
      <c r="M2" s="2">
        <v>0</v>
      </c>
      <c r="N2" s="2">
        <v>0</v>
      </c>
      <c r="O2" s="2">
        <v>1</v>
      </c>
      <c r="P2" s="2">
        <f>SUM(D2:O2)</f>
        <v>31</v>
      </c>
      <c r="Q2" s="2">
        <v>0</v>
      </c>
      <c r="R2" s="2"/>
    </row>
    <row r="3" spans="1:18" x14ac:dyDescent="0.25">
      <c r="A3" t="s">
        <v>129</v>
      </c>
      <c r="B3" s="2" t="s">
        <v>19</v>
      </c>
      <c r="C3" s="2" t="s">
        <v>20</v>
      </c>
      <c r="D3" s="2">
        <v>1</v>
      </c>
      <c r="E3" s="2">
        <v>2</v>
      </c>
      <c r="F3" s="2">
        <v>15</v>
      </c>
      <c r="G3" s="2">
        <v>0</v>
      </c>
      <c r="H3" s="2">
        <v>4</v>
      </c>
      <c r="I3" s="2">
        <v>1</v>
      </c>
      <c r="J3" s="2">
        <v>0</v>
      </c>
      <c r="K3" s="2">
        <v>2</v>
      </c>
      <c r="L3" s="2">
        <v>2</v>
      </c>
      <c r="M3" s="2">
        <v>0</v>
      </c>
      <c r="N3" s="2">
        <v>0</v>
      </c>
      <c r="O3" s="2">
        <v>0</v>
      </c>
      <c r="P3" s="2">
        <f t="shared" ref="P3:P66" si="0">SUM(D3:O3)</f>
        <v>27</v>
      </c>
      <c r="Q3" s="2">
        <v>0</v>
      </c>
      <c r="R3" s="2"/>
    </row>
    <row r="4" spans="1:18" x14ac:dyDescent="0.25">
      <c r="A4" t="s">
        <v>58</v>
      </c>
      <c r="B4" t="s">
        <v>19</v>
      </c>
      <c r="C4" t="s">
        <v>20</v>
      </c>
      <c r="D4">
        <v>2</v>
      </c>
      <c r="E4">
        <v>6</v>
      </c>
      <c r="F4">
        <v>24</v>
      </c>
      <c r="G4">
        <v>0</v>
      </c>
      <c r="H4">
        <v>6</v>
      </c>
      <c r="I4">
        <v>2</v>
      </c>
      <c r="J4">
        <v>1</v>
      </c>
      <c r="K4">
        <v>15</v>
      </c>
      <c r="L4">
        <v>4</v>
      </c>
      <c r="M4">
        <v>0</v>
      </c>
      <c r="N4">
        <v>3</v>
      </c>
      <c r="O4">
        <v>0</v>
      </c>
      <c r="P4">
        <f t="shared" si="0"/>
        <v>63</v>
      </c>
      <c r="Q4">
        <v>20</v>
      </c>
    </row>
    <row r="5" spans="1:18" x14ac:dyDescent="0.25">
      <c r="A5" t="s">
        <v>56</v>
      </c>
      <c r="B5" t="s">
        <v>19</v>
      </c>
      <c r="C5" t="s">
        <v>42</v>
      </c>
      <c r="D5">
        <v>3</v>
      </c>
      <c r="E5">
        <v>14</v>
      </c>
      <c r="F5">
        <v>4</v>
      </c>
      <c r="G5">
        <v>3</v>
      </c>
      <c r="H5">
        <v>9</v>
      </c>
      <c r="I5">
        <v>2</v>
      </c>
      <c r="J5">
        <v>0</v>
      </c>
      <c r="K5">
        <v>2</v>
      </c>
      <c r="L5">
        <v>3</v>
      </c>
      <c r="M5">
        <v>1</v>
      </c>
      <c r="N5">
        <v>2</v>
      </c>
      <c r="O5">
        <v>0</v>
      </c>
      <c r="P5">
        <f t="shared" si="0"/>
        <v>43</v>
      </c>
      <c r="Q5">
        <v>13</v>
      </c>
    </row>
    <row r="6" spans="1:18" x14ac:dyDescent="0.25">
      <c r="A6" t="s">
        <v>54</v>
      </c>
      <c r="B6" t="s">
        <v>19</v>
      </c>
      <c r="C6" t="s">
        <v>20</v>
      </c>
      <c r="D6">
        <v>0</v>
      </c>
      <c r="E6">
        <v>2</v>
      </c>
      <c r="F6">
        <v>1</v>
      </c>
      <c r="G6">
        <v>0</v>
      </c>
      <c r="H6">
        <v>3</v>
      </c>
      <c r="I6">
        <v>0</v>
      </c>
      <c r="J6">
        <v>0</v>
      </c>
      <c r="K6">
        <v>5</v>
      </c>
      <c r="L6">
        <v>0</v>
      </c>
      <c r="M6">
        <v>1</v>
      </c>
      <c r="N6">
        <v>0</v>
      </c>
      <c r="O6">
        <v>0</v>
      </c>
      <c r="P6">
        <f t="shared" si="0"/>
        <v>12</v>
      </c>
      <c r="Q6">
        <v>2</v>
      </c>
    </row>
    <row r="7" spans="1:18" x14ac:dyDescent="0.25">
      <c r="A7" t="s">
        <v>88</v>
      </c>
      <c r="B7" t="s">
        <v>19</v>
      </c>
      <c r="C7" t="s">
        <v>42</v>
      </c>
      <c r="D7">
        <v>1</v>
      </c>
      <c r="E7">
        <v>4</v>
      </c>
      <c r="F7">
        <v>2</v>
      </c>
      <c r="G7">
        <v>0</v>
      </c>
      <c r="H7">
        <v>1</v>
      </c>
      <c r="I7">
        <v>0</v>
      </c>
      <c r="J7">
        <v>0</v>
      </c>
      <c r="K7">
        <v>0</v>
      </c>
      <c r="L7">
        <v>1</v>
      </c>
      <c r="M7">
        <v>0</v>
      </c>
      <c r="N7">
        <v>0</v>
      </c>
      <c r="O7">
        <v>0</v>
      </c>
      <c r="P7">
        <f t="shared" si="0"/>
        <v>9</v>
      </c>
      <c r="Q7">
        <v>1</v>
      </c>
    </row>
    <row r="8" spans="1:18" x14ac:dyDescent="0.25">
      <c r="A8" t="s">
        <v>139</v>
      </c>
      <c r="B8" t="s">
        <v>19</v>
      </c>
      <c r="C8" t="s">
        <v>20</v>
      </c>
      <c r="D8">
        <v>0</v>
      </c>
      <c r="E8">
        <v>11</v>
      </c>
      <c r="F8">
        <v>31</v>
      </c>
      <c r="G8">
        <v>3</v>
      </c>
      <c r="H8">
        <v>80</v>
      </c>
      <c r="I8">
        <v>1</v>
      </c>
      <c r="J8">
        <v>15</v>
      </c>
      <c r="K8">
        <v>11</v>
      </c>
      <c r="L8">
        <v>3</v>
      </c>
      <c r="M8">
        <v>0</v>
      </c>
      <c r="N8">
        <v>0</v>
      </c>
      <c r="O8">
        <v>0</v>
      </c>
      <c r="P8">
        <f t="shared" si="0"/>
        <v>155</v>
      </c>
      <c r="Q8">
        <v>37</v>
      </c>
    </row>
    <row r="9" spans="1:18" x14ac:dyDescent="0.25">
      <c r="A9" t="s">
        <v>140</v>
      </c>
      <c r="B9" t="s">
        <v>19</v>
      </c>
      <c r="C9" t="s">
        <v>20</v>
      </c>
      <c r="D9">
        <v>0</v>
      </c>
      <c r="E9">
        <v>4</v>
      </c>
      <c r="F9">
        <v>2</v>
      </c>
      <c r="G9">
        <v>0</v>
      </c>
      <c r="H9">
        <v>10</v>
      </c>
      <c r="I9">
        <v>0</v>
      </c>
      <c r="J9">
        <v>4</v>
      </c>
      <c r="K9">
        <v>0</v>
      </c>
      <c r="L9">
        <v>3</v>
      </c>
      <c r="M9">
        <v>0</v>
      </c>
      <c r="N9">
        <v>4</v>
      </c>
      <c r="O9">
        <v>0</v>
      </c>
      <c r="P9">
        <f t="shared" si="0"/>
        <v>27</v>
      </c>
      <c r="Q9">
        <v>1</v>
      </c>
    </row>
    <row r="10" spans="1:18" x14ac:dyDescent="0.25">
      <c r="A10" t="s">
        <v>96</v>
      </c>
      <c r="B10" t="s">
        <v>19</v>
      </c>
      <c r="C10" t="s">
        <v>20</v>
      </c>
      <c r="D10">
        <v>1</v>
      </c>
      <c r="E10">
        <v>8</v>
      </c>
      <c r="F10">
        <v>2</v>
      </c>
      <c r="G10">
        <v>0</v>
      </c>
      <c r="H10">
        <v>3</v>
      </c>
      <c r="I10">
        <v>0</v>
      </c>
      <c r="J10">
        <v>1</v>
      </c>
      <c r="K10">
        <v>2</v>
      </c>
      <c r="L10">
        <v>1</v>
      </c>
      <c r="M10">
        <v>0</v>
      </c>
      <c r="N10">
        <v>1</v>
      </c>
      <c r="O10">
        <v>1</v>
      </c>
      <c r="P10">
        <f t="shared" si="0"/>
        <v>20</v>
      </c>
      <c r="Q10">
        <v>14</v>
      </c>
    </row>
    <row r="11" spans="1:18" x14ac:dyDescent="0.25">
      <c r="A11" t="s">
        <v>261</v>
      </c>
      <c r="B11" t="s">
        <v>19</v>
      </c>
      <c r="C11" t="s">
        <v>20</v>
      </c>
      <c r="D11">
        <v>6</v>
      </c>
      <c r="E11">
        <v>0</v>
      </c>
      <c r="F11">
        <v>3</v>
      </c>
      <c r="G11">
        <v>0</v>
      </c>
      <c r="H11">
        <v>3</v>
      </c>
      <c r="I11">
        <v>1</v>
      </c>
      <c r="J11">
        <v>1</v>
      </c>
      <c r="K11">
        <v>2</v>
      </c>
      <c r="L11">
        <v>0</v>
      </c>
      <c r="M11">
        <v>0</v>
      </c>
      <c r="N11">
        <v>0</v>
      </c>
      <c r="O11">
        <v>0</v>
      </c>
      <c r="P11">
        <f t="shared" si="0"/>
        <v>16</v>
      </c>
      <c r="Q11">
        <v>0</v>
      </c>
    </row>
    <row r="12" spans="1:18" x14ac:dyDescent="0.25">
      <c r="A12" t="s">
        <v>46</v>
      </c>
      <c r="B12" t="s">
        <v>19</v>
      </c>
      <c r="C12" t="s">
        <v>20</v>
      </c>
      <c r="D12">
        <v>0</v>
      </c>
      <c r="E12">
        <v>0</v>
      </c>
      <c r="F12">
        <v>1</v>
      </c>
      <c r="G12">
        <v>0</v>
      </c>
      <c r="H12">
        <v>3</v>
      </c>
      <c r="I12">
        <v>0</v>
      </c>
      <c r="J12">
        <v>0</v>
      </c>
      <c r="K12">
        <v>1</v>
      </c>
      <c r="L12">
        <v>1</v>
      </c>
      <c r="M12">
        <v>0</v>
      </c>
      <c r="N12">
        <v>1</v>
      </c>
      <c r="O12">
        <v>0</v>
      </c>
      <c r="P12">
        <f t="shared" si="0"/>
        <v>7</v>
      </c>
      <c r="Q12">
        <v>0</v>
      </c>
    </row>
    <row r="13" spans="1:18" x14ac:dyDescent="0.25">
      <c r="A13" t="s">
        <v>113</v>
      </c>
      <c r="B13" t="s">
        <v>19</v>
      </c>
      <c r="C13" t="s">
        <v>614</v>
      </c>
      <c r="D13">
        <v>2</v>
      </c>
      <c r="E13">
        <v>17</v>
      </c>
      <c r="F13">
        <v>17</v>
      </c>
      <c r="G13">
        <v>0</v>
      </c>
      <c r="H13">
        <v>14</v>
      </c>
      <c r="I13">
        <v>3</v>
      </c>
      <c r="J13">
        <v>2</v>
      </c>
      <c r="K13">
        <v>6</v>
      </c>
      <c r="L13">
        <v>1</v>
      </c>
      <c r="M13">
        <v>0</v>
      </c>
      <c r="N13">
        <v>2</v>
      </c>
      <c r="O13">
        <v>2</v>
      </c>
      <c r="P13">
        <f t="shared" si="0"/>
        <v>66</v>
      </c>
      <c r="Q13">
        <v>6</v>
      </c>
    </row>
    <row r="14" spans="1:18" x14ac:dyDescent="0.25">
      <c r="A14" t="s">
        <v>18</v>
      </c>
      <c r="B14" t="s">
        <v>19</v>
      </c>
      <c r="C14" t="s">
        <v>20</v>
      </c>
      <c r="D14">
        <v>4</v>
      </c>
      <c r="E14">
        <v>7</v>
      </c>
      <c r="F14">
        <v>6</v>
      </c>
      <c r="G14">
        <v>0</v>
      </c>
      <c r="H14">
        <v>6</v>
      </c>
      <c r="I14">
        <v>1</v>
      </c>
      <c r="J14">
        <v>0</v>
      </c>
      <c r="K14">
        <v>6</v>
      </c>
      <c r="L14">
        <v>0</v>
      </c>
      <c r="M14">
        <v>15</v>
      </c>
      <c r="N14">
        <v>1</v>
      </c>
      <c r="O14">
        <v>0</v>
      </c>
      <c r="P14">
        <f t="shared" si="0"/>
        <v>46</v>
      </c>
      <c r="Q14">
        <v>1</v>
      </c>
    </row>
    <row r="15" spans="1:18" x14ac:dyDescent="0.25">
      <c r="A15" t="s">
        <v>613</v>
      </c>
      <c r="B15" t="s">
        <v>19</v>
      </c>
      <c r="C15" t="s">
        <v>42</v>
      </c>
      <c r="D15">
        <v>1</v>
      </c>
      <c r="E15">
        <v>4</v>
      </c>
      <c r="F15">
        <v>5</v>
      </c>
      <c r="G15">
        <v>0</v>
      </c>
      <c r="H15">
        <v>0</v>
      </c>
      <c r="I15">
        <v>0</v>
      </c>
      <c r="J15">
        <v>0</v>
      </c>
      <c r="K15">
        <v>0</v>
      </c>
      <c r="L15">
        <v>1</v>
      </c>
      <c r="M15">
        <v>0</v>
      </c>
      <c r="N15">
        <v>0</v>
      </c>
      <c r="O15">
        <v>0</v>
      </c>
      <c r="P15">
        <f t="shared" si="0"/>
        <v>11</v>
      </c>
      <c r="Q15">
        <v>2</v>
      </c>
    </row>
    <row r="16" spans="1:18" x14ac:dyDescent="0.25">
      <c r="A16" t="s">
        <v>59</v>
      </c>
      <c r="B16" t="s">
        <v>19</v>
      </c>
      <c r="C16" t="s">
        <v>27</v>
      </c>
      <c r="D16">
        <v>2</v>
      </c>
      <c r="E16">
        <v>0</v>
      </c>
      <c r="F16">
        <v>0</v>
      </c>
      <c r="G16">
        <v>0</v>
      </c>
      <c r="H16">
        <v>1</v>
      </c>
      <c r="I16">
        <v>0</v>
      </c>
      <c r="J16">
        <v>0</v>
      </c>
      <c r="K16">
        <v>2</v>
      </c>
      <c r="L16">
        <v>1</v>
      </c>
      <c r="M16">
        <v>0</v>
      </c>
      <c r="N16">
        <v>0</v>
      </c>
      <c r="O16">
        <v>0</v>
      </c>
      <c r="P16">
        <f t="shared" si="0"/>
        <v>6</v>
      </c>
      <c r="Q16">
        <v>17</v>
      </c>
    </row>
    <row r="17" spans="1:17" x14ac:dyDescent="0.25">
      <c r="A17" t="s">
        <v>60</v>
      </c>
      <c r="B17" t="s">
        <v>19</v>
      </c>
      <c r="C17" t="s">
        <v>25</v>
      </c>
      <c r="D17">
        <v>0</v>
      </c>
      <c r="E17">
        <v>1</v>
      </c>
      <c r="F17">
        <v>4</v>
      </c>
      <c r="G17">
        <v>2</v>
      </c>
      <c r="H17">
        <v>2</v>
      </c>
      <c r="I17">
        <v>0</v>
      </c>
      <c r="J17">
        <v>0</v>
      </c>
      <c r="K17">
        <v>2</v>
      </c>
      <c r="L17">
        <v>1</v>
      </c>
      <c r="M17">
        <v>0</v>
      </c>
      <c r="N17">
        <v>1</v>
      </c>
      <c r="O17">
        <v>0</v>
      </c>
      <c r="P17">
        <f t="shared" si="0"/>
        <v>13</v>
      </c>
      <c r="Q17">
        <v>0</v>
      </c>
    </row>
    <row r="18" spans="1:17" x14ac:dyDescent="0.25">
      <c r="A18" t="s">
        <v>61</v>
      </c>
      <c r="B18" t="s">
        <v>19</v>
      </c>
      <c r="C18" t="s">
        <v>20</v>
      </c>
      <c r="D18">
        <v>1</v>
      </c>
      <c r="E18">
        <v>5</v>
      </c>
      <c r="F18">
        <v>11</v>
      </c>
      <c r="G18">
        <v>1</v>
      </c>
      <c r="H18">
        <v>7</v>
      </c>
      <c r="I18">
        <v>0</v>
      </c>
      <c r="J18">
        <v>0</v>
      </c>
      <c r="K18">
        <v>4</v>
      </c>
      <c r="L18">
        <v>0</v>
      </c>
      <c r="M18">
        <v>0</v>
      </c>
      <c r="N18">
        <v>0</v>
      </c>
      <c r="O18">
        <v>0</v>
      </c>
      <c r="P18">
        <f t="shared" si="0"/>
        <v>29</v>
      </c>
      <c r="Q18">
        <v>8</v>
      </c>
    </row>
    <row r="19" spans="1:17" x14ac:dyDescent="0.25">
      <c r="A19" t="s">
        <v>62</v>
      </c>
      <c r="B19" t="s">
        <v>19</v>
      </c>
      <c r="C19" t="s">
        <v>20</v>
      </c>
      <c r="D19">
        <v>1</v>
      </c>
      <c r="E19">
        <v>1</v>
      </c>
      <c r="F19">
        <v>2</v>
      </c>
      <c r="G19">
        <v>0</v>
      </c>
      <c r="H19">
        <v>0</v>
      </c>
      <c r="I19">
        <v>0</v>
      </c>
      <c r="J19">
        <v>0</v>
      </c>
      <c r="K19">
        <v>2</v>
      </c>
      <c r="L19">
        <v>1</v>
      </c>
      <c r="M19">
        <v>0</v>
      </c>
      <c r="N19">
        <v>0</v>
      </c>
      <c r="O19">
        <v>0</v>
      </c>
      <c r="P19">
        <f t="shared" si="0"/>
        <v>7</v>
      </c>
      <c r="Q19">
        <v>2</v>
      </c>
    </row>
    <row r="20" spans="1:17" x14ac:dyDescent="0.25">
      <c r="A20" t="s">
        <v>63</v>
      </c>
      <c r="B20" t="s">
        <v>19</v>
      </c>
      <c r="C20" t="s">
        <v>42</v>
      </c>
      <c r="D20">
        <v>0</v>
      </c>
      <c r="E20">
        <v>2</v>
      </c>
      <c r="F20">
        <v>7</v>
      </c>
      <c r="G20">
        <v>0</v>
      </c>
      <c r="H20">
        <v>2</v>
      </c>
      <c r="I20">
        <v>0</v>
      </c>
      <c r="J20">
        <v>0</v>
      </c>
      <c r="K20">
        <v>3</v>
      </c>
      <c r="L20">
        <v>0</v>
      </c>
      <c r="M20">
        <v>0</v>
      </c>
      <c r="N20">
        <v>0</v>
      </c>
      <c r="O20">
        <v>0</v>
      </c>
      <c r="P20">
        <f t="shared" si="0"/>
        <v>14</v>
      </c>
      <c r="Q20">
        <v>10</v>
      </c>
    </row>
    <row r="21" spans="1:17" x14ac:dyDescent="0.25">
      <c r="A21" t="s">
        <v>64</v>
      </c>
      <c r="B21" t="s">
        <v>19</v>
      </c>
      <c r="C21" t="s">
        <v>25</v>
      </c>
      <c r="D21">
        <v>5</v>
      </c>
      <c r="E21">
        <v>18</v>
      </c>
      <c r="F21">
        <v>32</v>
      </c>
      <c r="G21">
        <v>0</v>
      </c>
      <c r="H21">
        <v>4</v>
      </c>
      <c r="I21">
        <v>0</v>
      </c>
      <c r="J21">
        <v>0</v>
      </c>
      <c r="K21">
        <v>18</v>
      </c>
      <c r="L21">
        <v>0</v>
      </c>
      <c r="M21">
        <v>4</v>
      </c>
      <c r="N21">
        <v>0</v>
      </c>
      <c r="O21">
        <v>0</v>
      </c>
      <c r="P21">
        <f t="shared" si="0"/>
        <v>81</v>
      </c>
      <c r="Q21">
        <v>0</v>
      </c>
    </row>
    <row r="22" spans="1:17" x14ac:dyDescent="0.25">
      <c r="A22" t="s">
        <v>65</v>
      </c>
      <c r="B22" t="s">
        <v>66</v>
      </c>
      <c r="C22" t="s">
        <v>42</v>
      </c>
      <c r="D22">
        <v>0</v>
      </c>
      <c r="E22">
        <v>4</v>
      </c>
      <c r="F22">
        <v>4</v>
      </c>
      <c r="G22">
        <v>1</v>
      </c>
      <c r="H22">
        <v>5</v>
      </c>
      <c r="I22">
        <v>0</v>
      </c>
      <c r="J22">
        <v>0</v>
      </c>
      <c r="K22">
        <v>1</v>
      </c>
      <c r="L22">
        <v>0</v>
      </c>
      <c r="M22">
        <v>0</v>
      </c>
      <c r="N22">
        <v>0</v>
      </c>
      <c r="O22">
        <v>0</v>
      </c>
      <c r="P22">
        <f t="shared" si="0"/>
        <v>15</v>
      </c>
      <c r="Q22">
        <v>0</v>
      </c>
    </row>
    <row r="23" spans="1:17" x14ac:dyDescent="0.25">
      <c r="A23" t="s">
        <v>67</v>
      </c>
      <c r="B23" t="s">
        <v>19</v>
      </c>
      <c r="C23" t="s">
        <v>20</v>
      </c>
      <c r="D23">
        <v>4</v>
      </c>
      <c r="E23">
        <v>8</v>
      </c>
      <c r="F23">
        <v>13</v>
      </c>
      <c r="G23">
        <v>1</v>
      </c>
      <c r="H23">
        <v>2</v>
      </c>
      <c r="I23">
        <v>0</v>
      </c>
      <c r="J23">
        <v>3</v>
      </c>
      <c r="K23">
        <v>5</v>
      </c>
      <c r="L23">
        <v>0</v>
      </c>
      <c r="M23">
        <v>2</v>
      </c>
      <c r="N23">
        <v>0</v>
      </c>
      <c r="O23">
        <v>0</v>
      </c>
      <c r="P23">
        <f t="shared" si="0"/>
        <v>38</v>
      </c>
      <c r="Q23">
        <v>17</v>
      </c>
    </row>
    <row r="24" spans="1:17" x14ac:dyDescent="0.25">
      <c r="A24" t="s">
        <v>68</v>
      </c>
      <c r="B24" t="s">
        <v>19</v>
      </c>
      <c r="C24" t="s">
        <v>25</v>
      </c>
      <c r="D24">
        <v>0</v>
      </c>
      <c r="E24">
        <v>5</v>
      </c>
      <c r="F24">
        <v>15</v>
      </c>
      <c r="G24">
        <v>0</v>
      </c>
      <c r="H24">
        <v>2</v>
      </c>
      <c r="I24">
        <v>0</v>
      </c>
      <c r="J24">
        <v>0</v>
      </c>
      <c r="K24">
        <v>4</v>
      </c>
      <c r="L24">
        <v>0</v>
      </c>
      <c r="M24">
        <v>0</v>
      </c>
      <c r="N24">
        <v>1</v>
      </c>
      <c r="O24">
        <v>0</v>
      </c>
      <c r="P24">
        <f t="shared" si="0"/>
        <v>27</v>
      </c>
      <c r="Q24">
        <v>3</v>
      </c>
    </row>
    <row r="25" spans="1:17" x14ac:dyDescent="0.25">
      <c r="A25" t="s">
        <v>160</v>
      </c>
      <c r="B25" t="s">
        <v>161</v>
      </c>
      <c r="C25" t="s">
        <v>42</v>
      </c>
      <c r="D25">
        <v>15</v>
      </c>
      <c r="E25">
        <v>2</v>
      </c>
      <c r="F25">
        <v>14</v>
      </c>
      <c r="G25">
        <v>8</v>
      </c>
      <c r="H25">
        <v>21</v>
      </c>
      <c r="I25">
        <v>4</v>
      </c>
      <c r="J25">
        <v>20</v>
      </c>
      <c r="K25">
        <v>22</v>
      </c>
      <c r="L25">
        <v>6</v>
      </c>
      <c r="M25">
        <v>1</v>
      </c>
      <c r="N25">
        <v>6</v>
      </c>
      <c r="O25">
        <v>2</v>
      </c>
      <c r="P25">
        <f t="shared" si="0"/>
        <v>121</v>
      </c>
      <c r="Q25">
        <v>11</v>
      </c>
    </row>
    <row r="26" spans="1:17" x14ac:dyDescent="0.25">
      <c r="A26" t="s">
        <v>160</v>
      </c>
      <c r="B26" t="s">
        <v>162</v>
      </c>
      <c r="C26" t="s">
        <v>42</v>
      </c>
      <c r="D26">
        <v>3</v>
      </c>
      <c r="E26">
        <v>0</v>
      </c>
      <c r="F26">
        <v>1</v>
      </c>
      <c r="G26">
        <v>4</v>
      </c>
      <c r="H26">
        <v>20</v>
      </c>
      <c r="I26">
        <v>0</v>
      </c>
      <c r="J26">
        <v>0</v>
      </c>
      <c r="K26">
        <v>9</v>
      </c>
      <c r="L26">
        <v>0</v>
      </c>
      <c r="M26">
        <v>0</v>
      </c>
      <c r="N26">
        <v>0</v>
      </c>
      <c r="O26">
        <v>0</v>
      </c>
      <c r="P26">
        <f t="shared" si="0"/>
        <v>37</v>
      </c>
      <c r="Q26">
        <v>0</v>
      </c>
    </row>
    <row r="27" spans="1:17" x14ac:dyDescent="0.25">
      <c r="A27" t="s">
        <v>119</v>
      </c>
      <c r="B27" t="s">
        <v>19</v>
      </c>
      <c r="C27" t="s">
        <v>20</v>
      </c>
      <c r="D27">
        <v>6</v>
      </c>
      <c r="E27">
        <v>11</v>
      </c>
      <c r="F27">
        <v>16</v>
      </c>
      <c r="G27">
        <v>17</v>
      </c>
      <c r="H27">
        <v>8</v>
      </c>
      <c r="I27">
        <v>0</v>
      </c>
      <c r="J27">
        <v>0</v>
      </c>
      <c r="K27">
        <v>4</v>
      </c>
      <c r="L27">
        <v>0</v>
      </c>
      <c r="M27">
        <v>0</v>
      </c>
      <c r="N27">
        <v>0</v>
      </c>
      <c r="O27">
        <v>10</v>
      </c>
      <c r="P27">
        <f t="shared" si="0"/>
        <v>72</v>
      </c>
      <c r="Q27">
        <v>31</v>
      </c>
    </row>
    <row r="28" spans="1:17" x14ac:dyDescent="0.25">
      <c r="A28" t="s">
        <v>89</v>
      </c>
      <c r="B28" t="s">
        <v>19</v>
      </c>
      <c r="C28" t="s">
        <v>25</v>
      </c>
      <c r="D28">
        <v>0</v>
      </c>
      <c r="E28">
        <v>0</v>
      </c>
      <c r="F28">
        <v>1</v>
      </c>
      <c r="G28">
        <v>0</v>
      </c>
      <c r="H28">
        <v>0</v>
      </c>
      <c r="I28">
        <v>0</v>
      </c>
      <c r="J28">
        <v>0</v>
      </c>
      <c r="K28">
        <v>0</v>
      </c>
      <c r="L28">
        <v>0</v>
      </c>
      <c r="M28">
        <v>0</v>
      </c>
      <c r="N28">
        <v>0</v>
      </c>
      <c r="O28">
        <v>0</v>
      </c>
      <c r="P28">
        <f t="shared" si="0"/>
        <v>1</v>
      </c>
      <c r="Q28">
        <v>0</v>
      </c>
    </row>
    <row r="29" spans="1:17" x14ac:dyDescent="0.25">
      <c r="A29" t="s">
        <v>149</v>
      </c>
      <c r="B29" t="s">
        <v>19</v>
      </c>
      <c r="C29" t="s">
        <v>20</v>
      </c>
      <c r="D29">
        <v>2</v>
      </c>
      <c r="E29">
        <v>1</v>
      </c>
      <c r="F29">
        <v>6</v>
      </c>
      <c r="G29">
        <v>0</v>
      </c>
      <c r="H29">
        <v>2</v>
      </c>
      <c r="I29">
        <v>1</v>
      </c>
      <c r="J29">
        <v>4</v>
      </c>
      <c r="K29">
        <v>6</v>
      </c>
      <c r="L29">
        <v>0</v>
      </c>
      <c r="M29">
        <v>0</v>
      </c>
      <c r="N29">
        <v>0</v>
      </c>
      <c r="O29">
        <v>0</v>
      </c>
      <c r="P29">
        <f t="shared" si="0"/>
        <v>22</v>
      </c>
      <c r="Q29">
        <v>0</v>
      </c>
    </row>
    <row r="30" spans="1:17" x14ac:dyDescent="0.25">
      <c r="A30" t="s">
        <v>170</v>
      </c>
      <c r="B30" t="s">
        <v>19</v>
      </c>
      <c r="C30" t="s">
        <v>20</v>
      </c>
      <c r="D30">
        <v>1</v>
      </c>
      <c r="E30">
        <v>3</v>
      </c>
      <c r="F30">
        <v>3</v>
      </c>
      <c r="G30">
        <v>0</v>
      </c>
      <c r="H30">
        <v>2</v>
      </c>
      <c r="I30">
        <v>0</v>
      </c>
      <c r="J30">
        <v>0</v>
      </c>
      <c r="K30">
        <v>1</v>
      </c>
      <c r="L30">
        <v>0</v>
      </c>
      <c r="M30">
        <v>0</v>
      </c>
      <c r="N30">
        <v>1</v>
      </c>
      <c r="O30">
        <v>0</v>
      </c>
      <c r="P30">
        <f t="shared" si="0"/>
        <v>11</v>
      </c>
      <c r="Q30">
        <v>2</v>
      </c>
    </row>
    <row r="31" spans="1:17" x14ac:dyDescent="0.25">
      <c r="A31" t="s">
        <v>189</v>
      </c>
      <c r="B31" t="s">
        <v>19</v>
      </c>
      <c r="C31" t="s">
        <v>20</v>
      </c>
      <c r="D31">
        <v>22</v>
      </c>
      <c r="E31">
        <v>4</v>
      </c>
      <c r="F31">
        <v>19</v>
      </c>
      <c r="G31">
        <v>70</v>
      </c>
      <c r="H31">
        <v>33</v>
      </c>
      <c r="I31">
        <v>41</v>
      </c>
      <c r="J31">
        <v>64</v>
      </c>
      <c r="K31">
        <v>101</v>
      </c>
      <c r="L31">
        <v>6</v>
      </c>
      <c r="M31">
        <v>4</v>
      </c>
      <c r="N31">
        <v>27</v>
      </c>
      <c r="O31">
        <v>1</v>
      </c>
      <c r="P31">
        <f t="shared" si="0"/>
        <v>392</v>
      </c>
      <c r="Q31">
        <v>65</v>
      </c>
    </row>
    <row r="32" spans="1:17" x14ac:dyDescent="0.25">
      <c r="A32" t="s">
        <v>189</v>
      </c>
      <c r="B32" t="s">
        <v>190</v>
      </c>
      <c r="C32" t="s">
        <v>20</v>
      </c>
      <c r="D32">
        <v>15</v>
      </c>
      <c r="E32">
        <v>2</v>
      </c>
      <c r="F32">
        <v>5</v>
      </c>
      <c r="G32">
        <v>15</v>
      </c>
      <c r="H32">
        <v>15</v>
      </c>
      <c r="I32">
        <v>32</v>
      </c>
      <c r="J32">
        <v>39</v>
      </c>
      <c r="K32">
        <v>66</v>
      </c>
      <c r="L32">
        <v>6</v>
      </c>
      <c r="M32">
        <v>4</v>
      </c>
      <c r="N32">
        <v>30</v>
      </c>
      <c r="O32">
        <v>2</v>
      </c>
      <c r="P32">
        <f t="shared" si="0"/>
        <v>231</v>
      </c>
      <c r="Q32">
        <v>36</v>
      </c>
    </row>
    <row r="33" spans="1:17" x14ac:dyDescent="0.25">
      <c r="A33" t="s">
        <v>29</v>
      </c>
      <c r="B33" t="s">
        <v>19</v>
      </c>
      <c r="C33" t="s">
        <v>20</v>
      </c>
      <c r="D33">
        <v>4</v>
      </c>
      <c r="E33">
        <v>1</v>
      </c>
      <c r="F33">
        <v>5</v>
      </c>
      <c r="G33">
        <v>0</v>
      </c>
      <c r="H33">
        <v>5</v>
      </c>
      <c r="I33">
        <v>0</v>
      </c>
      <c r="J33">
        <v>1</v>
      </c>
      <c r="K33">
        <v>4</v>
      </c>
      <c r="L33">
        <v>0</v>
      </c>
      <c r="M33">
        <v>0</v>
      </c>
      <c r="N33">
        <v>4</v>
      </c>
      <c r="O33">
        <v>0</v>
      </c>
      <c r="P33">
        <f t="shared" si="0"/>
        <v>24</v>
      </c>
      <c r="Q33">
        <v>26</v>
      </c>
    </row>
    <row r="34" spans="1:17" x14ac:dyDescent="0.25">
      <c r="A34" t="s">
        <v>29</v>
      </c>
      <c r="B34" t="s">
        <v>274</v>
      </c>
      <c r="C34" t="s">
        <v>20</v>
      </c>
      <c r="D34">
        <v>0</v>
      </c>
      <c r="E34">
        <v>1</v>
      </c>
      <c r="F34">
        <v>0</v>
      </c>
      <c r="G34">
        <v>0</v>
      </c>
      <c r="H34">
        <v>1</v>
      </c>
      <c r="I34">
        <v>4</v>
      </c>
      <c r="J34">
        <v>2</v>
      </c>
      <c r="K34">
        <v>2</v>
      </c>
      <c r="L34">
        <v>1</v>
      </c>
      <c r="M34">
        <v>0</v>
      </c>
      <c r="N34">
        <v>3</v>
      </c>
      <c r="O34">
        <v>0</v>
      </c>
      <c r="P34">
        <f t="shared" si="0"/>
        <v>14</v>
      </c>
      <c r="Q34">
        <v>5</v>
      </c>
    </row>
    <row r="35" spans="1:17" x14ac:dyDescent="0.25">
      <c r="A35" t="s">
        <v>29</v>
      </c>
      <c r="B35" t="s">
        <v>31</v>
      </c>
      <c r="C35" t="s">
        <v>20</v>
      </c>
      <c r="D35">
        <v>0</v>
      </c>
      <c r="E35">
        <v>1</v>
      </c>
      <c r="F35">
        <v>1</v>
      </c>
      <c r="G35">
        <v>0</v>
      </c>
      <c r="H35">
        <v>18</v>
      </c>
      <c r="I35">
        <v>2</v>
      </c>
      <c r="J35">
        <v>2</v>
      </c>
      <c r="K35">
        <v>4</v>
      </c>
      <c r="L35">
        <v>0</v>
      </c>
      <c r="M35">
        <v>0</v>
      </c>
      <c r="N35">
        <v>3</v>
      </c>
      <c r="O35">
        <v>0</v>
      </c>
      <c r="P35">
        <f t="shared" si="0"/>
        <v>31</v>
      </c>
      <c r="Q35">
        <v>0</v>
      </c>
    </row>
    <row r="36" spans="1:17" x14ac:dyDescent="0.25">
      <c r="A36" t="s">
        <v>130</v>
      </c>
      <c r="B36" t="s">
        <v>19</v>
      </c>
      <c r="C36" t="s">
        <v>20</v>
      </c>
      <c r="D36">
        <v>0</v>
      </c>
      <c r="E36">
        <v>0</v>
      </c>
      <c r="F36">
        <v>8</v>
      </c>
      <c r="G36">
        <v>0</v>
      </c>
      <c r="H36">
        <v>2</v>
      </c>
      <c r="I36">
        <v>0</v>
      </c>
      <c r="J36">
        <v>0</v>
      </c>
      <c r="K36">
        <v>1</v>
      </c>
      <c r="L36">
        <v>1</v>
      </c>
      <c r="M36">
        <v>0</v>
      </c>
      <c r="N36">
        <v>0</v>
      </c>
      <c r="O36">
        <v>0</v>
      </c>
      <c r="P36">
        <f t="shared" si="0"/>
        <v>12</v>
      </c>
      <c r="Q36">
        <v>1</v>
      </c>
    </row>
    <row r="37" spans="1:17" x14ac:dyDescent="0.25">
      <c r="A37" t="s">
        <v>21</v>
      </c>
      <c r="B37" t="s">
        <v>19</v>
      </c>
      <c r="C37" t="s">
        <v>20</v>
      </c>
      <c r="D37">
        <v>1</v>
      </c>
      <c r="E37">
        <v>4</v>
      </c>
      <c r="F37">
        <v>0</v>
      </c>
      <c r="G37">
        <v>0</v>
      </c>
      <c r="H37">
        <v>1</v>
      </c>
      <c r="I37">
        <v>0</v>
      </c>
      <c r="J37">
        <v>0</v>
      </c>
      <c r="K37">
        <v>3</v>
      </c>
      <c r="L37">
        <v>0</v>
      </c>
      <c r="M37">
        <v>0</v>
      </c>
      <c r="N37">
        <v>0</v>
      </c>
      <c r="O37">
        <v>0</v>
      </c>
      <c r="P37">
        <f t="shared" si="0"/>
        <v>9</v>
      </c>
      <c r="Q37">
        <v>2</v>
      </c>
    </row>
    <row r="38" spans="1:17" x14ac:dyDescent="0.25">
      <c r="A38" t="s">
        <v>240</v>
      </c>
      <c r="B38" t="s">
        <v>19</v>
      </c>
      <c r="C38" t="s">
        <v>114</v>
      </c>
      <c r="D38">
        <v>0</v>
      </c>
      <c r="E38">
        <v>3</v>
      </c>
      <c r="F38">
        <v>4</v>
      </c>
      <c r="G38">
        <v>0</v>
      </c>
      <c r="H38">
        <v>4</v>
      </c>
      <c r="I38">
        <v>0</v>
      </c>
      <c r="J38">
        <v>2</v>
      </c>
      <c r="K38">
        <v>4</v>
      </c>
      <c r="L38">
        <v>0</v>
      </c>
      <c r="M38">
        <v>0</v>
      </c>
      <c r="N38">
        <v>1</v>
      </c>
      <c r="O38">
        <v>0</v>
      </c>
      <c r="P38">
        <f t="shared" si="0"/>
        <v>18</v>
      </c>
      <c r="Q38">
        <v>1</v>
      </c>
    </row>
    <row r="39" spans="1:17" x14ac:dyDescent="0.25">
      <c r="A39" t="s">
        <v>196</v>
      </c>
      <c r="B39" t="s">
        <v>19</v>
      </c>
      <c r="C39" t="s">
        <v>20</v>
      </c>
      <c r="D39">
        <v>0</v>
      </c>
      <c r="E39">
        <v>5</v>
      </c>
      <c r="F39">
        <v>3</v>
      </c>
      <c r="G39">
        <v>0</v>
      </c>
      <c r="H39">
        <v>2</v>
      </c>
      <c r="I39">
        <v>0</v>
      </c>
      <c r="J39">
        <v>0</v>
      </c>
      <c r="K39">
        <v>1</v>
      </c>
      <c r="L39">
        <v>3</v>
      </c>
      <c r="M39">
        <v>0</v>
      </c>
      <c r="N39">
        <v>0</v>
      </c>
      <c r="O39">
        <v>2</v>
      </c>
      <c r="P39">
        <f t="shared" si="0"/>
        <v>16</v>
      </c>
      <c r="Q39">
        <v>5</v>
      </c>
    </row>
    <row r="40" spans="1:17" x14ac:dyDescent="0.25">
      <c r="A40" t="s">
        <v>82</v>
      </c>
      <c r="B40" t="s">
        <v>19</v>
      </c>
      <c r="C40" t="s">
        <v>20</v>
      </c>
      <c r="D40">
        <v>3</v>
      </c>
      <c r="E40">
        <v>11</v>
      </c>
      <c r="F40">
        <v>19</v>
      </c>
      <c r="G40">
        <v>1</v>
      </c>
      <c r="H40">
        <v>3</v>
      </c>
      <c r="I40">
        <v>1</v>
      </c>
      <c r="J40">
        <v>0</v>
      </c>
      <c r="K40">
        <v>3</v>
      </c>
      <c r="L40">
        <v>4</v>
      </c>
      <c r="M40">
        <v>0</v>
      </c>
      <c r="N40">
        <v>2</v>
      </c>
      <c r="O40">
        <v>2</v>
      </c>
      <c r="P40">
        <f t="shared" si="0"/>
        <v>49</v>
      </c>
      <c r="Q40">
        <v>5</v>
      </c>
    </row>
    <row r="41" spans="1:17" x14ac:dyDescent="0.25">
      <c r="A41" t="s">
        <v>83</v>
      </c>
      <c r="B41" t="s">
        <v>19</v>
      </c>
      <c r="C41" t="s">
        <v>20</v>
      </c>
      <c r="D41">
        <v>1</v>
      </c>
      <c r="E41">
        <v>8</v>
      </c>
      <c r="F41">
        <v>7</v>
      </c>
      <c r="G41">
        <v>0</v>
      </c>
      <c r="H41">
        <v>4</v>
      </c>
      <c r="I41">
        <v>0</v>
      </c>
      <c r="J41">
        <v>1</v>
      </c>
      <c r="K41">
        <v>0</v>
      </c>
      <c r="L41">
        <v>2</v>
      </c>
      <c r="M41">
        <v>0</v>
      </c>
      <c r="N41">
        <v>0</v>
      </c>
      <c r="O41">
        <v>0</v>
      </c>
      <c r="P41">
        <f t="shared" si="0"/>
        <v>23</v>
      </c>
      <c r="Q41">
        <v>0</v>
      </c>
    </row>
    <row r="42" spans="1:17" x14ac:dyDescent="0.25">
      <c r="A42" t="s">
        <v>84</v>
      </c>
      <c r="B42" t="s">
        <v>19</v>
      </c>
      <c r="C42" t="s">
        <v>20</v>
      </c>
      <c r="D42">
        <v>5</v>
      </c>
      <c r="E42">
        <v>8</v>
      </c>
      <c r="F42">
        <v>27</v>
      </c>
      <c r="G42">
        <v>2</v>
      </c>
      <c r="H42">
        <v>5</v>
      </c>
      <c r="I42">
        <v>1</v>
      </c>
      <c r="J42">
        <v>0</v>
      </c>
      <c r="K42">
        <v>14</v>
      </c>
      <c r="L42">
        <v>1</v>
      </c>
      <c r="M42">
        <v>0</v>
      </c>
      <c r="N42">
        <v>0</v>
      </c>
      <c r="O42">
        <v>2</v>
      </c>
      <c r="P42">
        <f t="shared" si="0"/>
        <v>65</v>
      </c>
      <c r="Q42">
        <v>6</v>
      </c>
    </row>
    <row r="43" spans="1:17" x14ac:dyDescent="0.25">
      <c r="A43" t="s">
        <v>85</v>
      </c>
      <c r="B43" t="s">
        <v>19</v>
      </c>
      <c r="C43" t="s">
        <v>42</v>
      </c>
      <c r="D43">
        <v>3</v>
      </c>
      <c r="E43">
        <v>11</v>
      </c>
      <c r="F43">
        <v>10</v>
      </c>
      <c r="G43">
        <v>2</v>
      </c>
      <c r="H43">
        <v>11</v>
      </c>
      <c r="I43">
        <v>3</v>
      </c>
      <c r="J43">
        <v>3</v>
      </c>
      <c r="K43">
        <v>4</v>
      </c>
      <c r="L43">
        <v>3</v>
      </c>
      <c r="M43">
        <v>0</v>
      </c>
      <c r="N43">
        <v>0</v>
      </c>
      <c r="O43">
        <v>0</v>
      </c>
      <c r="P43">
        <f t="shared" si="0"/>
        <v>50</v>
      </c>
      <c r="Q43">
        <v>10</v>
      </c>
    </row>
    <row r="44" spans="1:17" x14ac:dyDescent="0.25">
      <c r="A44" t="s">
        <v>182</v>
      </c>
      <c r="B44" t="s">
        <v>19</v>
      </c>
      <c r="C44" t="s">
        <v>20</v>
      </c>
      <c r="D44">
        <v>5</v>
      </c>
      <c r="E44">
        <v>4</v>
      </c>
      <c r="F44">
        <v>3</v>
      </c>
      <c r="G44">
        <v>1</v>
      </c>
      <c r="H44">
        <v>6</v>
      </c>
      <c r="I44">
        <v>1</v>
      </c>
      <c r="J44">
        <v>5</v>
      </c>
      <c r="K44">
        <v>6</v>
      </c>
      <c r="L44">
        <v>1</v>
      </c>
      <c r="M44">
        <v>0</v>
      </c>
      <c r="N44">
        <v>0</v>
      </c>
      <c r="O44">
        <v>3</v>
      </c>
      <c r="P44">
        <f t="shared" si="0"/>
        <v>35</v>
      </c>
      <c r="Q44">
        <v>49</v>
      </c>
    </row>
    <row r="45" spans="1:17" x14ac:dyDescent="0.25">
      <c r="A45" t="s">
        <v>91</v>
      </c>
      <c r="B45" t="s">
        <v>19</v>
      </c>
      <c r="C45" t="s">
        <v>20</v>
      </c>
      <c r="D45">
        <v>2</v>
      </c>
      <c r="E45">
        <v>3</v>
      </c>
      <c r="F45">
        <v>5</v>
      </c>
      <c r="G45">
        <v>0</v>
      </c>
      <c r="H45">
        <v>1</v>
      </c>
      <c r="I45">
        <v>0</v>
      </c>
      <c r="J45">
        <v>0</v>
      </c>
      <c r="K45">
        <v>1</v>
      </c>
      <c r="L45">
        <v>0</v>
      </c>
      <c r="M45">
        <v>0</v>
      </c>
      <c r="N45">
        <v>0</v>
      </c>
      <c r="O45">
        <v>0</v>
      </c>
      <c r="P45">
        <f t="shared" si="0"/>
        <v>12</v>
      </c>
      <c r="Q45">
        <v>0</v>
      </c>
    </row>
    <row r="46" spans="1:17" x14ac:dyDescent="0.25">
      <c r="A46" t="s">
        <v>92</v>
      </c>
      <c r="B46" t="s">
        <v>19</v>
      </c>
      <c r="C46" t="s">
        <v>20</v>
      </c>
      <c r="D46">
        <v>6</v>
      </c>
      <c r="E46">
        <v>7</v>
      </c>
      <c r="F46">
        <v>2</v>
      </c>
      <c r="G46">
        <v>0</v>
      </c>
      <c r="H46">
        <v>4</v>
      </c>
      <c r="I46">
        <v>1</v>
      </c>
      <c r="J46">
        <v>1</v>
      </c>
      <c r="K46">
        <v>4</v>
      </c>
      <c r="L46">
        <v>2</v>
      </c>
      <c r="M46">
        <v>0</v>
      </c>
      <c r="N46">
        <v>0</v>
      </c>
      <c r="O46">
        <v>0</v>
      </c>
      <c r="P46">
        <f t="shared" si="0"/>
        <v>27</v>
      </c>
      <c r="Q46">
        <v>18</v>
      </c>
    </row>
    <row r="47" spans="1:17" x14ac:dyDescent="0.25">
      <c r="A47" t="s">
        <v>97</v>
      </c>
      <c r="B47" t="s">
        <v>19</v>
      </c>
      <c r="C47" t="s">
        <v>20</v>
      </c>
      <c r="D47">
        <v>1</v>
      </c>
      <c r="E47">
        <v>1</v>
      </c>
      <c r="F47">
        <v>2</v>
      </c>
      <c r="G47">
        <v>0</v>
      </c>
      <c r="H47">
        <v>2</v>
      </c>
      <c r="I47">
        <v>0</v>
      </c>
      <c r="J47">
        <v>0</v>
      </c>
      <c r="K47">
        <v>3</v>
      </c>
      <c r="L47">
        <v>0</v>
      </c>
      <c r="M47">
        <v>0</v>
      </c>
      <c r="N47">
        <v>0</v>
      </c>
      <c r="O47">
        <v>0</v>
      </c>
      <c r="P47">
        <f t="shared" si="0"/>
        <v>9</v>
      </c>
      <c r="Q47">
        <v>0</v>
      </c>
    </row>
    <row r="48" spans="1:17" x14ac:dyDescent="0.25">
      <c r="A48" t="s">
        <v>40</v>
      </c>
      <c r="B48" t="s">
        <v>19</v>
      </c>
      <c r="C48" t="s">
        <v>20</v>
      </c>
      <c r="D48">
        <v>1</v>
      </c>
      <c r="E48">
        <v>2</v>
      </c>
      <c r="F48">
        <v>2</v>
      </c>
      <c r="G48">
        <v>3</v>
      </c>
      <c r="H48">
        <v>0</v>
      </c>
      <c r="I48">
        <v>0</v>
      </c>
      <c r="J48">
        <v>3</v>
      </c>
      <c r="K48">
        <v>0</v>
      </c>
      <c r="L48">
        <v>0</v>
      </c>
      <c r="M48">
        <v>0</v>
      </c>
      <c r="N48">
        <v>0</v>
      </c>
      <c r="O48">
        <v>0</v>
      </c>
      <c r="P48">
        <f t="shared" si="0"/>
        <v>11</v>
      </c>
      <c r="Q48">
        <v>9</v>
      </c>
    </row>
    <row r="49" spans="1:17" x14ac:dyDescent="0.25">
      <c r="A49" t="s">
        <v>120</v>
      </c>
      <c r="B49" t="s">
        <v>19</v>
      </c>
      <c r="C49" t="s">
        <v>20</v>
      </c>
      <c r="D49">
        <v>2</v>
      </c>
      <c r="E49">
        <v>2</v>
      </c>
      <c r="F49">
        <v>4</v>
      </c>
      <c r="G49">
        <v>0</v>
      </c>
      <c r="H49">
        <v>49</v>
      </c>
      <c r="I49">
        <v>3</v>
      </c>
      <c r="J49">
        <v>1</v>
      </c>
      <c r="K49">
        <v>5</v>
      </c>
      <c r="L49">
        <v>0</v>
      </c>
      <c r="M49">
        <v>0</v>
      </c>
      <c r="N49">
        <v>3</v>
      </c>
      <c r="O49">
        <v>0</v>
      </c>
      <c r="P49">
        <f t="shared" si="0"/>
        <v>69</v>
      </c>
      <c r="Q49">
        <v>6</v>
      </c>
    </row>
    <row r="50" spans="1:17" x14ac:dyDescent="0.25">
      <c r="A50" t="s">
        <v>102</v>
      </c>
      <c r="B50" t="s">
        <v>49</v>
      </c>
      <c r="C50" t="s">
        <v>20</v>
      </c>
      <c r="D50">
        <v>10</v>
      </c>
      <c r="E50">
        <v>11</v>
      </c>
      <c r="F50">
        <v>16</v>
      </c>
      <c r="G50">
        <v>4</v>
      </c>
      <c r="H50">
        <v>61</v>
      </c>
      <c r="I50">
        <v>3</v>
      </c>
      <c r="J50">
        <v>40</v>
      </c>
      <c r="K50">
        <v>22</v>
      </c>
      <c r="L50">
        <v>4</v>
      </c>
      <c r="M50">
        <v>0</v>
      </c>
      <c r="N50">
        <v>25</v>
      </c>
      <c r="O50">
        <v>1</v>
      </c>
      <c r="P50">
        <f t="shared" si="0"/>
        <v>197</v>
      </c>
      <c r="Q50">
        <v>64</v>
      </c>
    </row>
    <row r="51" spans="1:17" x14ac:dyDescent="0.25">
      <c r="A51" t="s">
        <v>103</v>
      </c>
      <c r="B51" t="s">
        <v>49</v>
      </c>
      <c r="C51" t="s">
        <v>20</v>
      </c>
      <c r="D51">
        <v>0</v>
      </c>
      <c r="E51">
        <v>1</v>
      </c>
      <c r="F51">
        <v>2</v>
      </c>
      <c r="G51">
        <v>0</v>
      </c>
      <c r="H51">
        <v>1</v>
      </c>
      <c r="I51">
        <v>0</v>
      </c>
      <c r="J51">
        <v>0</v>
      </c>
      <c r="K51">
        <v>3</v>
      </c>
      <c r="L51">
        <v>1</v>
      </c>
      <c r="M51">
        <v>1</v>
      </c>
      <c r="N51">
        <v>0</v>
      </c>
      <c r="O51">
        <v>0</v>
      </c>
      <c r="P51">
        <f t="shared" si="0"/>
        <v>9</v>
      </c>
      <c r="Q51">
        <v>4</v>
      </c>
    </row>
    <row r="52" spans="1:17" x14ac:dyDescent="0.25">
      <c r="A52" t="s">
        <v>104</v>
      </c>
      <c r="B52" t="s">
        <v>49</v>
      </c>
      <c r="C52" t="s">
        <v>42</v>
      </c>
      <c r="D52">
        <v>1</v>
      </c>
      <c r="E52">
        <v>8</v>
      </c>
      <c r="F52">
        <v>0</v>
      </c>
      <c r="G52">
        <v>0</v>
      </c>
      <c r="H52">
        <v>33</v>
      </c>
      <c r="I52">
        <v>0</v>
      </c>
      <c r="J52">
        <v>1</v>
      </c>
      <c r="K52">
        <v>8</v>
      </c>
      <c r="L52">
        <v>2</v>
      </c>
      <c r="M52">
        <v>0</v>
      </c>
      <c r="N52">
        <v>0</v>
      </c>
      <c r="O52">
        <v>0</v>
      </c>
      <c r="P52">
        <f t="shared" si="0"/>
        <v>53</v>
      </c>
      <c r="Q52">
        <v>9</v>
      </c>
    </row>
    <row r="53" spans="1:17" x14ac:dyDescent="0.25">
      <c r="A53" t="s">
        <v>23</v>
      </c>
      <c r="B53" t="s">
        <v>24</v>
      </c>
      <c r="C53" t="s">
        <v>25</v>
      </c>
      <c r="D53">
        <v>1</v>
      </c>
      <c r="E53">
        <v>1</v>
      </c>
      <c r="F53">
        <v>1</v>
      </c>
      <c r="G53">
        <v>0</v>
      </c>
      <c r="H53">
        <v>2</v>
      </c>
      <c r="I53">
        <v>0</v>
      </c>
      <c r="J53">
        <v>0</v>
      </c>
      <c r="K53">
        <v>0</v>
      </c>
      <c r="L53">
        <v>1</v>
      </c>
      <c r="M53">
        <v>0</v>
      </c>
      <c r="N53">
        <v>1</v>
      </c>
      <c r="O53">
        <v>0</v>
      </c>
      <c r="P53">
        <f t="shared" si="0"/>
        <v>7</v>
      </c>
      <c r="Q53">
        <v>2</v>
      </c>
    </row>
    <row r="54" spans="1:17" x14ac:dyDescent="0.25">
      <c r="A54" t="s">
        <v>198</v>
      </c>
      <c r="B54" t="s">
        <v>19</v>
      </c>
      <c r="C54" t="s">
        <v>20</v>
      </c>
      <c r="D54">
        <v>0</v>
      </c>
      <c r="E54">
        <v>3</v>
      </c>
      <c r="F54">
        <v>0</v>
      </c>
      <c r="G54">
        <v>0</v>
      </c>
      <c r="H54">
        <v>0</v>
      </c>
      <c r="I54">
        <v>0</v>
      </c>
      <c r="J54">
        <v>0</v>
      </c>
      <c r="K54">
        <v>0</v>
      </c>
      <c r="L54">
        <v>1</v>
      </c>
      <c r="M54">
        <v>0</v>
      </c>
      <c r="N54">
        <v>0</v>
      </c>
      <c r="O54">
        <v>1</v>
      </c>
      <c r="P54">
        <f t="shared" si="0"/>
        <v>5</v>
      </c>
      <c r="Q54">
        <v>7</v>
      </c>
    </row>
    <row r="55" spans="1:17" x14ac:dyDescent="0.25">
      <c r="A55" t="s">
        <v>199</v>
      </c>
      <c r="B55" t="s">
        <v>19</v>
      </c>
      <c r="C55" t="s">
        <v>20</v>
      </c>
      <c r="D55">
        <v>1</v>
      </c>
      <c r="E55">
        <v>3</v>
      </c>
      <c r="F55">
        <v>3</v>
      </c>
      <c r="G55">
        <v>0</v>
      </c>
      <c r="H55">
        <v>1</v>
      </c>
      <c r="I55">
        <v>0</v>
      </c>
      <c r="J55">
        <v>0</v>
      </c>
      <c r="K55">
        <v>0</v>
      </c>
      <c r="L55">
        <v>0</v>
      </c>
      <c r="M55">
        <v>0</v>
      </c>
      <c r="N55">
        <v>1</v>
      </c>
      <c r="O55">
        <v>0</v>
      </c>
      <c r="P55">
        <f t="shared" si="0"/>
        <v>9</v>
      </c>
      <c r="Q55">
        <v>1</v>
      </c>
    </row>
    <row r="56" spans="1:17" x14ac:dyDescent="0.25">
      <c r="A56" t="s">
        <v>141</v>
      </c>
      <c r="B56" t="s">
        <v>19</v>
      </c>
      <c r="C56" t="s">
        <v>20</v>
      </c>
      <c r="D56">
        <v>15</v>
      </c>
      <c r="E56">
        <v>17</v>
      </c>
      <c r="F56">
        <v>37</v>
      </c>
      <c r="G56">
        <v>3</v>
      </c>
      <c r="H56">
        <v>28</v>
      </c>
      <c r="I56">
        <v>4</v>
      </c>
      <c r="J56">
        <v>3</v>
      </c>
      <c r="K56">
        <v>44</v>
      </c>
      <c r="L56">
        <v>8</v>
      </c>
      <c r="M56">
        <v>6</v>
      </c>
      <c r="N56">
        <v>15</v>
      </c>
      <c r="O56">
        <v>0</v>
      </c>
      <c r="P56">
        <f t="shared" si="0"/>
        <v>180</v>
      </c>
      <c r="Q56">
        <v>0</v>
      </c>
    </row>
    <row r="57" spans="1:17" x14ac:dyDescent="0.25">
      <c r="A57" t="s">
        <v>107</v>
      </c>
      <c r="B57" t="s">
        <v>19</v>
      </c>
      <c r="C57" t="s">
        <v>42</v>
      </c>
      <c r="D57">
        <v>0</v>
      </c>
      <c r="E57">
        <v>5</v>
      </c>
      <c r="F57">
        <v>0</v>
      </c>
      <c r="G57">
        <v>0</v>
      </c>
      <c r="H57">
        <v>0</v>
      </c>
      <c r="I57">
        <v>0</v>
      </c>
      <c r="J57">
        <v>0</v>
      </c>
      <c r="K57">
        <v>1</v>
      </c>
      <c r="L57">
        <v>0</v>
      </c>
      <c r="M57">
        <v>0</v>
      </c>
      <c r="N57">
        <v>0</v>
      </c>
      <c r="O57">
        <v>0</v>
      </c>
      <c r="P57">
        <f t="shared" si="0"/>
        <v>6</v>
      </c>
      <c r="Q57">
        <v>1</v>
      </c>
    </row>
    <row r="58" spans="1:17" x14ac:dyDescent="0.25">
      <c r="A58" t="s">
        <v>192</v>
      </c>
      <c r="B58" t="s">
        <v>30</v>
      </c>
      <c r="C58" t="s">
        <v>20</v>
      </c>
      <c r="D58">
        <v>51</v>
      </c>
      <c r="E58">
        <v>13</v>
      </c>
      <c r="F58">
        <v>1</v>
      </c>
      <c r="G58">
        <v>3</v>
      </c>
      <c r="H58">
        <v>27</v>
      </c>
      <c r="I58">
        <v>3</v>
      </c>
      <c r="J58">
        <v>5</v>
      </c>
      <c r="K58">
        <v>29</v>
      </c>
      <c r="L58">
        <v>5</v>
      </c>
      <c r="M58">
        <v>1</v>
      </c>
      <c r="N58">
        <v>1</v>
      </c>
      <c r="O58">
        <v>0</v>
      </c>
      <c r="P58">
        <f t="shared" si="0"/>
        <v>139</v>
      </c>
      <c r="Q58">
        <v>3</v>
      </c>
    </row>
    <row r="59" spans="1:17" x14ac:dyDescent="0.25">
      <c r="A59" t="s">
        <v>192</v>
      </c>
      <c r="B59" t="s">
        <v>193</v>
      </c>
      <c r="C59" t="s">
        <v>211</v>
      </c>
      <c r="D59">
        <v>41</v>
      </c>
      <c r="E59">
        <v>8</v>
      </c>
      <c r="F59">
        <v>0</v>
      </c>
      <c r="G59">
        <v>0</v>
      </c>
      <c r="H59">
        <v>26</v>
      </c>
      <c r="I59">
        <v>9</v>
      </c>
      <c r="J59">
        <v>8</v>
      </c>
      <c r="K59">
        <v>17</v>
      </c>
      <c r="L59">
        <v>2</v>
      </c>
      <c r="M59">
        <v>0</v>
      </c>
      <c r="N59">
        <v>2</v>
      </c>
      <c r="O59">
        <v>0</v>
      </c>
      <c r="P59">
        <f t="shared" si="0"/>
        <v>113</v>
      </c>
      <c r="Q59">
        <v>4</v>
      </c>
    </row>
    <row r="60" spans="1:17" x14ac:dyDescent="0.25">
      <c r="A60" t="s">
        <v>93</v>
      </c>
      <c r="B60" t="s">
        <v>19</v>
      </c>
      <c r="C60" t="s">
        <v>20</v>
      </c>
      <c r="D60">
        <v>0</v>
      </c>
      <c r="E60">
        <v>7</v>
      </c>
      <c r="F60">
        <v>3</v>
      </c>
      <c r="G60">
        <v>0</v>
      </c>
      <c r="H60">
        <v>7</v>
      </c>
      <c r="I60">
        <v>1</v>
      </c>
      <c r="J60">
        <v>0</v>
      </c>
      <c r="K60">
        <v>6</v>
      </c>
      <c r="L60">
        <v>0</v>
      </c>
      <c r="M60">
        <v>0</v>
      </c>
      <c r="N60">
        <v>0</v>
      </c>
      <c r="O60">
        <v>0</v>
      </c>
      <c r="P60">
        <f t="shared" si="0"/>
        <v>24</v>
      </c>
      <c r="Q60">
        <v>9</v>
      </c>
    </row>
    <row r="61" spans="1:17" x14ac:dyDescent="0.25">
      <c r="A61" t="s">
        <v>151</v>
      </c>
      <c r="B61" t="s">
        <v>19</v>
      </c>
      <c r="C61" t="s">
        <v>42</v>
      </c>
      <c r="D61">
        <v>2</v>
      </c>
      <c r="E61">
        <v>5</v>
      </c>
      <c r="F61">
        <v>10</v>
      </c>
      <c r="G61">
        <v>0</v>
      </c>
      <c r="H61">
        <v>6</v>
      </c>
      <c r="I61">
        <v>0</v>
      </c>
      <c r="J61">
        <v>0</v>
      </c>
      <c r="K61">
        <v>2</v>
      </c>
      <c r="L61">
        <v>0</v>
      </c>
      <c r="M61">
        <v>0</v>
      </c>
      <c r="N61">
        <v>0</v>
      </c>
      <c r="O61">
        <v>0</v>
      </c>
      <c r="P61">
        <f t="shared" si="0"/>
        <v>25</v>
      </c>
      <c r="Q61">
        <v>0</v>
      </c>
    </row>
    <row r="62" spans="1:17" x14ac:dyDescent="0.25">
      <c r="A62" t="s">
        <v>248</v>
      </c>
      <c r="B62" t="s">
        <v>19</v>
      </c>
      <c r="C62" t="s">
        <v>25</v>
      </c>
      <c r="D62">
        <v>1</v>
      </c>
      <c r="E62">
        <v>3</v>
      </c>
      <c r="F62">
        <v>0</v>
      </c>
      <c r="G62">
        <v>0</v>
      </c>
      <c r="H62">
        <v>2</v>
      </c>
      <c r="I62">
        <v>0</v>
      </c>
      <c r="J62">
        <v>0</v>
      </c>
      <c r="K62">
        <v>2</v>
      </c>
      <c r="L62">
        <v>3</v>
      </c>
      <c r="M62">
        <v>0</v>
      </c>
      <c r="N62">
        <v>0</v>
      </c>
      <c r="O62">
        <v>0</v>
      </c>
      <c r="P62">
        <f t="shared" si="0"/>
        <v>11</v>
      </c>
      <c r="Q62">
        <v>3</v>
      </c>
    </row>
    <row r="63" spans="1:17" x14ac:dyDescent="0.25">
      <c r="A63" t="s">
        <v>143</v>
      </c>
      <c r="B63" t="s">
        <v>19</v>
      </c>
      <c r="C63" t="s">
        <v>20</v>
      </c>
      <c r="D63">
        <v>2</v>
      </c>
      <c r="E63">
        <v>0</v>
      </c>
      <c r="F63">
        <v>4</v>
      </c>
      <c r="G63">
        <v>1</v>
      </c>
      <c r="H63">
        <v>22</v>
      </c>
      <c r="I63">
        <v>0</v>
      </c>
      <c r="J63">
        <v>0</v>
      </c>
      <c r="K63">
        <v>10</v>
      </c>
      <c r="L63">
        <v>0</v>
      </c>
      <c r="M63">
        <v>0</v>
      </c>
      <c r="N63">
        <v>0</v>
      </c>
      <c r="O63">
        <v>0</v>
      </c>
      <c r="P63">
        <f t="shared" si="0"/>
        <v>39</v>
      </c>
      <c r="Q63">
        <v>10</v>
      </c>
    </row>
    <row r="64" spans="1:17" x14ac:dyDescent="0.25">
      <c r="A64" t="s">
        <v>142</v>
      </c>
      <c r="B64" t="s">
        <v>19</v>
      </c>
      <c r="C64" t="s">
        <v>20</v>
      </c>
      <c r="D64">
        <v>2</v>
      </c>
      <c r="E64">
        <v>0</v>
      </c>
      <c r="F64">
        <v>39</v>
      </c>
      <c r="G64">
        <v>0</v>
      </c>
      <c r="H64">
        <v>12</v>
      </c>
      <c r="I64">
        <v>0</v>
      </c>
      <c r="J64">
        <v>0</v>
      </c>
      <c r="K64">
        <v>0</v>
      </c>
      <c r="L64">
        <v>0</v>
      </c>
      <c r="M64">
        <v>0</v>
      </c>
      <c r="N64">
        <v>10</v>
      </c>
      <c r="O64">
        <v>0</v>
      </c>
      <c r="P64">
        <f t="shared" si="0"/>
        <v>63</v>
      </c>
      <c r="Q64">
        <v>1</v>
      </c>
    </row>
    <row r="65" spans="1:17" x14ac:dyDescent="0.25">
      <c r="A65" t="s">
        <v>112</v>
      </c>
      <c r="B65" t="s">
        <v>19</v>
      </c>
      <c r="C65" t="s">
        <v>25</v>
      </c>
      <c r="D65">
        <v>3</v>
      </c>
      <c r="E65">
        <v>19</v>
      </c>
      <c r="F65">
        <v>3</v>
      </c>
      <c r="G65">
        <v>0</v>
      </c>
      <c r="H65">
        <v>2</v>
      </c>
      <c r="I65">
        <v>0</v>
      </c>
      <c r="J65">
        <v>2</v>
      </c>
      <c r="K65">
        <v>4</v>
      </c>
      <c r="L65">
        <v>1</v>
      </c>
      <c r="M65">
        <v>0</v>
      </c>
      <c r="N65">
        <v>0</v>
      </c>
      <c r="O65">
        <v>0</v>
      </c>
      <c r="P65">
        <f t="shared" si="0"/>
        <v>34</v>
      </c>
      <c r="Q65">
        <v>4</v>
      </c>
    </row>
    <row r="66" spans="1:17" x14ac:dyDescent="0.25">
      <c r="A66" t="s">
        <v>200</v>
      </c>
      <c r="B66" t="s">
        <v>19</v>
      </c>
      <c r="C66" t="s">
        <v>20</v>
      </c>
      <c r="D66">
        <v>3</v>
      </c>
      <c r="E66">
        <v>10</v>
      </c>
      <c r="F66">
        <v>25</v>
      </c>
      <c r="G66">
        <v>1</v>
      </c>
      <c r="H66">
        <v>0</v>
      </c>
      <c r="I66">
        <v>13</v>
      </c>
      <c r="J66">
        <v>0</v>
      </c>
      <c r="K66">
        <v>6</v>
      </c>
      <c r="L66">
        <v>0</v>
      </c>
      <c r="M66">
        <v>0</v>
      </c>
      <c r="N66">
        <v>3</v>
      </c>
      <c r="O66">
        <v>0</v>
      </c>
      <c r="P66">
        <f t="shared" si="0"/>
        <v>61</v>
      </c>
      <c r="Q66">
        <v>11</v>
      </c>
    </row>
    <row r="67" spans="1:17" x14ac:dyDescent="0.25">
      <c r="A67" t="s">
        <v>128</v>
      </c>
      <c r="B67" t="s">
        <v>24</v>
      </c>
      <c r="C67" t="s">
        <v>20</v>
      </c>
      <c r="D67">
        <v>0</v>
      </c>
      <c r="E67">
        <v>12</v>
      </c>
      <c r="F67">
        <v>1</v>
      </c>
      <c r="G67">
        <v>0</v>
      </c>
      <c r="H67">
        <v>1</v>
      </c>
      <c r="I67">
        <v>0</v>
      </c>
      <c r="J67">
        <v>0</v>
      </c>
      <c r="K67">
        <v>5</v>
      </c>
      <c r="L67">
        <v>0</v>
      </c>
      <c r="M67">
        <v>0</v>
      </c>
      <c r="N67">
        <v>1</v>
      </c>
      <c r="O67">
        <v>0</v>
      </c>
      <c r="P67">
        <f t="shared" ref="P67:P130" si="1">SUM(D67:O67)</f>
        <v>20</v>
      </c>
      <c r="Q67">
        <v>0</v>
      </c>
    </row>
    <row r="68" spans="1:17" x14ac:dyDescent="0.25">
      <c r="A68" t="s">
        <v>32</v>
      </c>
      <c r="B68" t="s">
        <v>19</v>
      </c>
      <c r="C68" t="s">
        <v>20</v>
      </c>
      <c r="D68">
        <v>0</v>
      </c>
      <c r="E68">
        <v>3</v>
      </c>
      <c r="F68">
        <v>1</v>
      </c>
      <c r="G68">
        <v>0</v>
      </c>
      <c r="H68">
        <v>0</v>
      </c>
      <c r="I68">
        <v>0</v>
      </c>
      <c r="J68">
        <v>0</v>
      </c>
      <c r="K68">
        <v>0</v>
      </c>
      <c r="L68">
        <v>0</v>
      </c>
      <c r="M68">
        <v>0</v>
      </c>
      <c r="N68">
        <v>0</v>
      </c>
      <c r="O68">
        <v>0</v>
      </c>
      <c r="P68">
        <f t="shared" si="1"/>
        <v>4</v>
      </c>
      <c r="Q68">
        <v>5</v>
      </c>
    </row>
    <row r="69" spans="1:17" x14ac:dyDescent="0.25">
      <c r="A69" t="s">
        <v>71</v>
      </c>
      <c r="B69" t="s">
        <v>72</v>
      </c>
      <c r="C69" t="s">
        <v>20</v>
      </c>
      <c r="D69">
        <v>0</v>
      </c>
      <c r="E69">
        <v>0</v>
      </c>
      <c r="F69">
        <v>0</v>
      </c>
      <c r="G69">
        <v>3</v>
      </c>
      <c r="H69">
        <v>0</v>
      </c>
      <c r="I69">
        <v>0</v>
      </c>
      <c r="J69">
        <v>0</v>
      </c>
      <c r="K69">
        <v>0</v>
      </c>
      <c r="L69">
        <v>0</v>
      </c>
      <c r="M69">
        <v>0</v>
      </c>
      <c r="N69">
        <v>0</v>
      </c>
      <c r="O69">
        <v>33</v>
      </c>
      <c r="P69">
        <f t="shared" si="1"/>
        <v>36</v>
      </c>
      <c r="Q69">
        <v>0</v>
      </c>
    </row>
    <row r="70" spans="1:17" x14ac:dyDescent="0.25">
      <c r="A70" t="s">
        <v>71</v>
      </c>
      <c r="B70" t="s">
        <v>73</v>
      </c>
      <c r="C70" t="s">
        <v>20</v>
      </c>
      <c r="D70">
        <v>6</v>
      </c>
      <c r="E70">
        <v>0</v>
      </c>
      <c r="F70">
        <v>0</v>
      </c>
      <c r="G70">
        <v>0</v>
      </c>
      <c r="H70">
        <v>0</v>
      </c>
      <c r="I70">
        <v>0</v>
      </c>
      <c r="J70">
        <v>0</v>
      </c>
      <c r="K70">
        <v>0</v>
      </c>
      <c r="L70">
        <v>0</v>
      </c>
      <c r="M70">
        <v>0</v>
      </c>
      <c r="N70">
        <v>0</v>
      </c>
      <c r="O70">
        <v>122</v>
      </c>
      <c r="P70">
        <f t="shared" si="1"/>
        <v>128</v>
      </c>
      <c r="Q70">
        <v>0</v>
      </c>
    </row>
    <row r="71" spans="1:17" x14ac:dyDescent="0.25">
      <c r="A71" t="s">
        <v>244</v>
      </c>
      <c r="B71" t="s">
        <v>19</v>
      </c>
      <c r="C71" t="s">
        <v>42</v>
      </c>
      <c r="D71">
        <v>1</v>
      </c>
      <c r="E71">
        <v>1</v>
      </c>
      <c r="F71">
        <v>2</v>
      </c>
      <c r="G71">
        <v>0</v>
      </c>
      <c r="H71">
        <v>1</v>
      </c>
      <c r="I71">
        <v>0</v>
      </c>
      <c r="J71">
        <v>0</v>
      </c>
      <c r="K71">
        <v>0</v>
      </c>
      <c r="L71">
        <v>1</v>
      </c>
      <c r="M71">
        <v>0</v>
      </c>
      <c r="N71">
        <v>0</v>
      </c>
      <c r="O71">
        <v>0</v>
      </c>
      <c r="P71">
        <f t="shared" si="1"/>
        <v>6</v>
      </c>
      <c r="Q71">
        <v>0</v>
      </c>
    </row>
    <row r="72" spans="1:17" x14ac:dyDescent="0.25">
      <c r="A72" t="s">
        <v>146</v>
      </c>
      <c r="B72" t="s">
        <v>19</v>
      </c>
      <c r="C72" t="s">
        <v>25</v>
      </c>
      <c r="D72">
        <v>7</v>
      </c>
      <c r="E72">
        <v>5</v>
      </c>
      <c r="F72">
        <v>40</v>
      </c>
      <c r="G72">
        <v>2</v>
      </c>
      <c r="H72">
        <v>123</v>
      </c>
      <c r="I72">
        <v>12</v>
      </c>
      <c r="J72">
        <v>67</v>
      </c>
      <c r="K72">
        <v>0</v>
      </c>
      <c r="L72">
        <v>0</v>
      </c>
      <c r="M72">
        <v>0</v>
      </c>
      <c r="N72">
        <v>0</v>
      </c>
      <c r="O72">
        <v>0</v>
      </c>
      <c r="P72">
        <f t="shared" si="1"/>
        <v>256</v>
      </c>
      <c r="Q72">
        <v>6</v>
      </c>
    </row>
    <row r="73" spans="1:17" x14ac:dyDescent="0.25">
      <c r="A73" t="s">
        <v>134</v>
      </c>
      <c r="B73" t="s">
        <v>19</v>
      </c>
      <c r="C73" t="s">
        <v>20</v>
      </c>
      <c r="D73">
        <v>2</v>
      </c>
      <c r="E73">
        <v>3</v>
      </c>
      <c r="F73">
        <v>10</v>
      </c>
      <c r="G73">
        <v>0</v>
      </c>
      <c r="H73">
        <v>22</v>
      </c>
      <c r="I73">
        <v>0</v>
      </c>
      <c r="J73">
        <v>4</v>
      </c>
      <c r="K73">
        <v>0</v>
      </c>
      <c r="L73">
        <v>2</v>
      </c>
      <c r="M73">
        <v>0</v>
      </c>
      <c r="N73">
        <v>0</v>
      </c>
      <c r="O73">
        <v>0</v>
      </c>
      <c r="P73">
        <f t="shared" si="1"/>
        <v>43</v>
      </c>
      <c r="Q73">
        <v>0</v>
      </c>
    </row>
    <row r="74" spans="1:17" x14ac:dyDescent="0.25">
      <c r="A74" t="s">
        <v>115</v>
      </c>
      <c r="B74" t="s">
        <v>19</v>
      </c>
      <c r="C74" t="s">
        <v>42</v>
      </c>
      <c r="D74">
        <v>2</v>
      </c>
      <c r="E74">
        <v>4</v>
      </c>
      <c r="F74">
        <v>7</v>
      </c>
      <c r="G74">
        <v>3</v>
      </c>
      <c r="H74">
        <v>9</v>
      </c>
      <c r="I74">
        <v>1</v>
      </c>
      <c r="J74">
        <v>0</v>
      </c>
      <c r="K74">
        <v>9</v>
      </c>
      <c r="L74">
        <v>0</v>
      </c>
      <c r="M74">
        <v>0</v>
      </c>
      <c r="N74">
        <v>1</v>
      </c>
      <c r="O74">
        <v>0</v>
      </c>
      <c r="P74">
        <f t="shared" si="1"/>
        <v>36</v>
      </c>
      <c r="Q74">
        <v>6</v>
      </c>
    </row>
    <row r="75" spans="1:17" x14ac:dyDescent="0.25">
      <c r="A75" t="s">
        <v>99</v>
      </c>
      <c r="B75" t="s">
        <v>19</v>
      </c>
      <c r="C75" t="s">
        <v>20</v>
      </c>
      <c r="D75">
        <v>0</v>
      </c>
      <c r="E75">
        <v>3</v>
      </c>
      <c r="F75">
        <v>20</v>
      </c>
      <c r="G75">
        <v>1</v>
      </c>
      <c r="H75">
        <v>6</v>
      </c>
      <c r="I75">
        <v>0</v>
      </c>
      <c r="J75">
        <v>0</v>
      </c>
      <c r="K75">
        <v>0</v>
      </c>
      <c r="L75">
        <v>1</v>
      </c>
      <c r="M75">
        <v>0</v>
      </c>
      <c r="N75">
        <v>1</v>
      </c>
      <c r="O75">
        <v>0</v>
      </c>
      <c r="P75">
        <f t="shared" si="1"/>
        <v>32</v>
      </c>
      <c r="Q75">
        <v>0</v>
      </c>
    </row>
    <row r="76" spans="1:17" x14ac:dyDescent="0.25">
      <c r="A76" t="s">
        <v>39</v>
      </c>
      <c r="B76" t="s">
        <v>19</v>
      </c>
      <c r="C76" t="s">
        <v>20</v>
      </c>
      <c r="D76">
        <v>0</v>
      </c>
      <c r="E76">
        <v>2</v>
      </c>
      <c r="F76">
        <v>2</v>
      </c>
      <c r="G76">
        <v>0</v>
      </c>
      <c r="H76">
        <v>6</v>
      </c>
      <c r="I76">
        <v>0</v>
      </c>
      <c r="J76">
        <v>0</v>
      </c>
      <c r="K76">
        <v>3</v>
      </c>
      <c r="L76">
        <v>1</v>
      </c>
      <c r="M76">
        <v>0</v>
      </c>
      <c r="N76">
        <v>1</v>
      </c>
      <c r="O76">
        <v>1</v>
      </c>
      <c r="P76">
        <f t="shared" si="1"/>
        <v>16</v>
      </c>
      <c r="Q76">
        <v>0</v>
      </c>
    </row>
    <row r="77" spans="1:17" x14ac:dyDescent="0.25">
      <c r="A77" t="s">
        <v>206</v>
      </c>
      <c r="B77" t="s">
        <v>19</v>
      </c>
      <c r="C77" t="s">
        <v>20</v>
      </c>
      <c r="D77">
        <v>1</v>
      </c>
      <c r="E77">
        <v>1</v>
      </c>
      <c r="F77">
        <v>4</v>
      </c>
      <c r="G77">
        <v>0</v>
      </c>
      <c r="H77">
        <v>1</v>
      </c>
      <c r="I77">
        <v>0</v>
      </c>
      <c r="J77">
        <v>1</v>
      </c>
      <c r="K77">
        <v>0</v>
      </c>
      <c r="L77">
        <v>1</v>
      </c>
      <c r="M77">
        <v>0</v>
      </c>
      <c r="N77">
        <v>0</v>
      </c>
      <c r="O77">
        <v>0</v>
      </c>
      <c r="P77">
        <f t="shared" si="1"/>
        <v>9</v>
      </c>
      <c r="Q77">
        <v>33</v>
      </c>
    </row>
    <row r="78" spans="1:17" x14ac:dyDescent="0.25">
      <c r="A78" t="s">
        <v>121</v>
      </c>
      <c r="B78" t="s">
        <v>19</v>
      </c>
      <c r="C78" t="s">
        <v>20</v>
      </c>
      <c r="D78">
        <v>0</v>
      </c>
      <c r="E78">
        <v>6</v>
      </c>
      <c r="F78">
        <v>8</v>
      </c>
      <c r="G78">
        <v>0</v>
      </c>
      <c r="H78">
        <v>8</v>
      </c>
      <c r="I78">
        <v>0</v>
      </c>
      <c r="J78">
        <v>0</v>
      </c>
      <c r="K78">
        <v>8</v>
      </c>
      <c r="L78">
        <v>1</v>
      </c>
      <c r="M78">
        <v>0</v>
      </c>
      <c r="N78">
        <v>0</v>
      </c>
      <c r="O78">
        <v>0</v>
      </c>
      <c r="P78">
        <f t="shared" si="1"/>
        <v>31</v>
      </c>
      <c r="Q78">
        <v>0</v>
      </c>
    </row>
    <row r="79" spans="1:17" x14ac:dyDescent="0.25">
      <c r="A79" t="s">
        <v>203</v>
      </c>
      <c r="B79" t="s">
        <v>19</v>
      </c>
      <c r="C79" t="s">
        <v>20</v>
      </c>
      <c r="D79">
        <v>7</v>
      </c>
      <c r="E79">
        <v>3</v>
      </c>
      <c r="F79">
        <v>16</v>
      </c>
      <c r="G79">
        <v>0</v>
      </c>
      <c r="H79">
        <v>6</v>
      </c>
      <c r="I79">
        <v>0</v>
      </c>
      <c r="J79">
        <v>4</v>
      </c>
      <c r="K79">
        <v>0</v>
      </c>
      <c r="L79">
        <v>2</v>
      </c>
      <c r="M79">
        <v>0</v>
      </c>
      <c r="N79">
        <v>0</v>
      </c>
      <c r="O79">
        <v>3</v>
      </c>
      <c r="P79">
        <f t="shared" si="1"/>
        <v>41</v>
      </c>
      <c r="Q79">
        <v>4</v>
      </c>
    </row>
    <row r="80" spans="1:17" x14ac:dyDescent="0.25">
      <c r="A80" t="s">
        <v>191</v>
      </c>
      <c r="B80" t="s">
        <v>30</v>
      </c>
      <c r="C80" t="s">
        <v>20</v>
      </c>
      <c r="D80">
        <v>3</v>
      </c>
      <c r="E80">
        <v>4</v>
      </c>
      <c r="F80">
        <v>3</v>
      </c>
      <c r="G80">
        <v>2</v>
      </c>
      <c r="H80">
        <v>3</v>
      </c>
      <c r="I80">
        <v>2</v>
      </c>
      <c r="J80">
        <v>0</v>
      </c>
      <c r="K80">
        <v>0</v>
      </c>
      <c r="L80">
        <v>4</v>
      </c>
      <c r="M80">
        <v>0</v>
      </c>
      <c r="N80">
        <v>0</v>
      </c>
      <c r="O80">
        <v>0</v>
      </c>
      <c r="P80">
        <f t="shared" si="1"/>
        <v>21</v>
      </c>
      <c r="Q80">
        <v>0</v>
      </c>
    </row>
    <row r="81" spans="1:17" x14ac:dyDescent="0.25">
      <c r="A81" t="s">
        <v>155</v>
      </c>
      <c r="B81" t="s">
        <v>156</v>
      </c>
      <c r="C81" t="s">
        <v>20</v>
      </c>
      <c r="D81">
        <v>0</v>
      </c>
      <c r="E81">
        <v>0</v>
      </c>
      <c r="F81">
        <v>1</v>
      </c>
      <c r="G81">
        <v>0</v>
      </c>
      <c r="H81">
        <v>4</v>
      </c>
      <c r="I81">
        <v>0</v>
      </c>
      <c r="J81">
        <v>0</v>
      </c>
      <c r="K81">
        <v>3</v>
      </c>
      <c r="L81">
        <v>0</v>
      </c>
      <c r="M81">
        <v>0</v>
      </c>
      <c r="N81">
        <v>0</v>
      </c>
      <c r="O81">
        <v>0</v>
      </c>
      <c r="P81">
        <f t="shared" si="1"/>
        <v>8</v>
      </c>
      <c r="Q81">
        <v>0</v>
      </c>
    </row>
    <row r="82" spans="1:17" x14ac:dyDescent="0.25">
      <c r="A82" t="s">
        <v>155</v>
      </c>
      <c r="B82" t="s">
        <v>19</v>
      </c>
      <c r="C82" t="s">
        <v>20</v>
      </c>
      <c r="D82">
        <v>3</v>
      </c>
      <c r="E82">
        <v>3</v>
      </c>
      <c r="F82">
        <v>5</v>
      </c>
      <c r="G82">
        <v>0</v>
      </c>
      <c r="H82">
        <v>4</v>
      </c>
      <c r="I82">
        <v>3</v>
      </c>
      <c r="J82">
        <v>0</v>
      </c>
      <c r="K82">
        <v>7</v>
      </c>
      <c r="L82">
        <v>0</v>
      </c>
      <c r="M82">
        <v>0</v>
      </c>
      <c r="N82">
        <v>1</v>
      </c>
      <c r="O82">
        <v>1</v>
      </c>
      <c r="P82">
        <f t="shared" si="1"/>
        <v>27</v>
      </c>
      <c r="Q82">
        <v>7</v>
      </c>
    </row>
    <row r="83" spans="1:17" x14ac:dyDescent="0.25">
      <c r="A83" t="s">
        <v>155</v>
      </c>
      <c r="B83" t="s">
        <v>157</v>
      </c>
      <c r="C83" t="s">
        <v>20</v>
      </c>
      <c r="D83">
        <v>2</v>
      </c>
      <c r="E83">
        <v>3</v>
      </c>
      <c r="F83">
        <v>7</v>
      </c>
      <c r="G83">
        <v>0</v>
      </c>
      <c r="H83">
        <v>3</v>
      </c>
      <c r="I83">
        <v>0</v>
      </c>
      <c r="J83">
        <v>0</v>
      </c>
      <c r="K83">
        <v>1</v>
      </c>
      <c r="L83">
        <v>0</v>
      </c>
      <c r="M83">
        <v>0</v>
      </c>
      <c r="N83">
        <v>1</v>
      </c>
      <c r="O83">
        <v>0</v>
      </c>
      <c r="P83">
        <f t="shared" si="1"/>
        <v>17</v>
      </c>
      <c r="Q83">
        <v>0</v>
      </c>
    </row>
    <row r="84" spans="1:17" x14ac:dyDescent="0.25">
      <c r="A84" t="s">
        <v>137</v>
      </c>
      <c r="B84" t="s">
        <v>19</v>
      </c>
      <c r="C84" t="s">
        <v>42</v>
      </c>
      <c r="D84">
        <v>2</v>
      </c>
      <c r="E84">
        <v>2</v>
      </c>
      <c r="F84">
        <v>6</v>
      </c>
      <c r="G84">
        <v>0</v>
      </c>
      <c r="H84">
        <v>4</v>
      </c>
      <c r="I84">
        <v>3</v>
      </c>
      <c r="J84">
        <v>2</v>
      </c>
      <c r="K84">
        <v>2</v>
      </c>
      <c r="L84">
        <v>0</v>
      </c>
      <c r="M84">
        <v>0</v>
      </c>
      <c r="N84">
        <v>1</v>
      </c>
      <c r="O84">
        <v>0</v>
      </c>
      <c r="P84">
        <f t="shared" si="1"/>
        <v>22</v>
      </c>
      <c r="Q84">
        <v>3</v>
      </c>
    </row>
    <row r="85" spans="1:17" x14ac:dyDescent="0.25">
      <c r="A85" t="s">
        <v>250</v>
      </c>
      <c r="B85" t="s">
        <v>30</v>
      </c>
      <c r="C85" t="s">
        <v>20</v>
      </c>
      <c r="D85">
        <v>0</v>
      </c>
      <c r="E85">
        <v>8</v>
      </c>
      <c r="F85">
        <v>1</v>
      </c>
      <c r="G85">
        <v>0</v>
      </c>
      <c r="H85">
        <v>6</v>
      </c>
      <c r="I85">
        <v>2</v>
      </c>
      <c r="J85">
        <v>2</v>
      </c>
      <c r="K85">
        <v>0</v>
      </c>
      <c r="L85">
        <v>0</v>
      </c>
      <c r="M85">
        <v>1</v>
      </c>
      <c r="N85">
        <v>0</v>
      </c>
      <c r="O85">
        <v>0</v>
      </c>
      <c r="P85">
        <f t="shared" si="1"/>
        <v>20</v>
      </c>
      <c r="Q85">
        <v>0</v>
      </c>
    </row>
    <row r="86" spans="1:17" x14ac:dyDescent="0.25">
      <c r="A86" t="s">
        <v>136</v>
      </c>
      <c r="B86" t="s">
        <v>19</v>
      </c>
      <c r="C86" t="s">
        <v>20</v>
      </c>
      <c r="D86">
        <v>0</v>
      </c>
      <c r="E86">
        <v>2</v>
      </c>
      <c r="F86">
        <v>5</v>
      </c>
      <c r="G86">
        <v>1</v>
      </c>
      <c r="H86">
        <v>2</v>
      </c>
      <c r="I86">
        <v>0</v>
      </c>
      <c r="J86">
        <v>0</v>
      </c>
      <c r="K86">
        <v>3</v>
      </c>
      <c r="L86">
        <v>0</v>
      </c>
      <c r="M86">
        <v>0</v>
      </c>
      <c r="N86">
        <v>1</v>
      </c>
      <c r="O86">
        <v>0</v>
      </c>
      <c r="P86">
        <f t="shared" si="1"/>
        <v>14</v>
      </c>
      <c r="Q86">
        <v>77</v>
      </c>
    </row>
    <row r="87" spans="1:17" x14ac:dyDescent="0.25">
      <c r="A87" t="s">
        <v>74</v>
      </c>
      <c r="B87" t="s">
        <v>19</v>
      </c>
      <c r="C87" t="s">
        <v>42</v>
      </c>
      <c r="D87">
        <v>5</v>
      </c>
      <c r="E87">
        <v>12</v>
      </c>
      <c r="F87">
        <v>31</v>
      </c>
      <c r="G87">
        <v>1</v>
      </c>
      <c r="H87">
        <v>7</v>
      </c>
      <c r="I87">
        <v>0</v>
      </c>
      <c r="J87">
        <v>3</v>
      </c>
      <c r="K87">
        <v>4</v>
      </c>
      <c r="L87">
        <v>1</v>
      </c>
      <c r="M87">
        <v>0</v>
      </c>
      <c r="N87">
        <v>1</v>
      </c>
      <c r="O87">
        <v>0</v>
      </c>
      <c r="P87">
        <f t="shared" si="1"/>
        <v>65</v>
      </c>
      <c r="Q87">
        <v>6</v>
      </c>
    </row>
    <row r="88" spans="1:17" x14ac:dyDescent="0.25">
      <c r="A88" t="s">
        <v>75</v>
      </c>
      <c r="B88" t="s">
        <v>19</v>
      </c>
      <c r="C88" t="s">
        <v>20</v>
      </c>
      <c r="D88">
        <v>2</v>
      </c>
      <c r="E88">
        <v>2</v>
      </c>
      <c r="F88">
        <v>9</v>
      </c>
      <c r="G88">
        <v>0</v>
      </c>
      <c r="H88">
        <v>10</v>
      </c>
      <c r="I88">
        <v>1</v>
      </c>
      <c r="J88">
        <v>2</v>
      </c>
      <c r="K88">
        <v>3</v>
      </c>
      <c r="L88">
        <v>0</v>
      </c>
      <c r="M88">
        <v>0</v>
      </c>
      <c r="N88">
        <v>2</v>
      </c>
      <c r="O88">
        <v>1</v>
      </c>
      <c r="P88">
        <f t="shared" si="1"/>
        <v>32</v>
      </c>
      <c r="Q88">
        <v>8</v>
      </c>
    </row>
    <row r="89" spans="1:17" x14ac:dyDescent="0.25">
      <c r="A89" t="s">
        <v>76</v>
      </c>
      <c r="B89" t="s">
        <v>19</v>
      </c>
      <c r="C89" t="s">
        <v>25</v>
      </c>
      <c r="D89">
        <v>2</v>
      </c>
      <c r="E89">
        <v>2</v>
      </c>
      <c r="F89">
        <v>7</v>
      </c>
      <c r="G89">
        <v>0</v>
      </c>
      <c r="H89">
        <v>2</v>
      </c>
      <c r="I89">
        <v>0</v>
      </c>
      <c r="J89">
        <v>0</v>
      </c>
      <c r="K89">
        <v>2</v>
      </c>
      <c r="L89">
        <v>0</v>
      </c>
      <c r="M89">
        <v>2</v>
      </c>
      <c r="N89">
        <v>0</v>
      </c>
      <c r="O89">
        <v>0</v>
      </c>
      <c r="P89">
        <f t="shared" si="1"/>
        <v>17</v>
      </c>
      <c r="Q89">
        <v>2</v>
      </c>
    </row>
    <row r="90" spans="1:17" x14ac:dyDescent="0.25">
      <c r="A90" t="s">
        <v>94</v>
      </c>
      <c r="B90" t="s">
        <v>19</v>
      </c>
      <c r="C90" t="s">
        <v>27</v>
      </c>
      <c r="D90">
        <v>0</v>
      </c>
      <c r="E90">
        <v>3</v>
      </c>
      <c r="F90">
        <v>1</v>
      </c>
      <c r="G90">
        <v>0</v>
      </c>
      <c r="H90">
        <v>0</v>
      </c>
      <c r="I90">
        <v>0</v>
      </c>
      <c r="J90">
        <v>0</v>
      </c>
      <c r="K90">
        <v>0</v>
      </c>
      <c r="L90">
        <v>0</v>
      </c>
      <c r="M90">
        <v>0</v>
      </c>
      <c r="N90">
        <v>1</v>
      </c>
      <c r="O90">
        <v>0</v>
      </c>
      <c r="P90">
        <f t="shared" si="1"/>
        <v>5</v>
      </c>
      <c r="Q90">
        <v>1</v>
      </c>
    </row>
    <row r="91" spans="1:17" x14ac:dyDescent="0.25">
      <c r="A91" t="s">
        <v>185</v>
      </c>
      <c r="B91" t="s">
        <v>19</v>
      </c>
      <c r="C91" t="s">
        <v>114</v>
      </c>
      <c r="D91">
        <v>4</v>
      </c>
      <c r="E91">
        <v>2</v>
      </c>
      <c r="F91">
        <v>2</v>
      </c>
      <c r="G91">
        <v>0</v>
      </c>
      <c r="H91">
        <v>0</v>
      </c>
      <c r="I91">
        <v>1</v>
      </c>
      <c r="J91">
        <v>0</v>
      </c>
      <c r="K91">
        <v>1</v>
      </c>
      <c r="L91">
        <v>0</v>
      </c>
      <c r="M91">
        <v>0</v>
      </c>
      <c r="N91">
        <v>0</v>
      </c>
      <c r="O91">
        <v>0</v>
      </c>
      <c r="P91">
        <f t="shared" si="1"/>
        <v>10</v>
      </c>
      <c r="Q91">
        <v>0</v>
      </c>
    </row>
    <row r="92" spans="1:17" x14ac:dyDescent="0.25">
      <c r="A92" t="s">
        <v>138</v>
      </c>
      <c r="B92" t="s">
        <v>19</v>
      </c>
      <c r="C92" t="s">
        <v>25</v>
      </c>
      <c r="D92">
        <v>1</v>
      </c>
      <c r="E92">
        <v>2</v>
      </c>
      <c r="F92">
        <v>2</v>
      </c>
      <c r="G92">
        <v>0</v>
      </c>
      <c r="H92">
        <v>7</v>
      </c>
      <c r="I92">
        <v>1</v>
      </c>
      <c r="J92">
        <v>4</v>
      </c>
      <c r="K92">
        <v>0</v>
      </c>
      <c r="L92">
        <v>0</v>
      </c>
      <c r="M92">
        <v>0</v>
      </c>
      <c r="N92">
        <v>0</v>
      </c>
      <c r="O92">
        <v>0</v>
      </c>
      <c r="P92">
        <f t="shared" si="1"/>
        <v>17</v>
      </c>
      <c r="Q92">
        <v>0</v>
      </c>
    </row>
    <row r="93" spans="1:17" x14ac:dyDescent="0.25">
      <c r="A93" t="s">
        <v>239</v>
      </c>
      <c r="B93" t="s">
        <v>19</v>
      </c>
      <c r="C93" t="s">
        <v>20</v>
      </c>
      <c r="D93">
        <v>2</v>
      </c>
      <c r="E93">
        <v>4</v>
      </c>
      <c r="F93">
        <v>5</v>
      </c>
      <c r="G93">
        <v>0</v>
      </c>
      <c r="H93">
        <v>2</v>
      </c>
      <c r="I93">
        <v>0</v>
      </c>
      <c r="J93">
        <v>4</v>
      </c>
      <c r="K93">
        <v>5</v>
      </c>
      <c r="L93">
        <v>4</v>
      </c>
      <c r="M93">
        <v>0</v>
      </c>
      <c r="N93">
        <v>2</v>
      </c>
      <c r="O93">
        <v>2</v>
      </c>
      <c r="P93">
        <f t="shared" si="1"/>
        <v>30</v>
      </c>
      <c r="Q93">
        <v>26</v>
      </c>
    </row>
    <row r="94" spans="1:17" x14ac:dyDescent="0.25">
      <c r="A94" t="s">
        <v>100</v>
      </c>
      <c r="B94" t="s">
        <v>19</v>
      </c>
      <c r="C94" t="s">
        <v>20</v>
      </c>
      <c r="D94">
        <v>1</v>
      </c>
      <c r="E94">
        <v>4</v>
      </c>
      <c r="F94">
        <v>4</v>
      </c>
      <c r="G94">
        <v>0</v>
      </c>
      <c r="H94">
        <v>4</v>
      </c>
      <c r="I94">
        <v>0</v>
      </c>
      <c r="J94">
        <v>2</v>
      </c>
      <c r="K94">
        <v>4</v>
      </c>
      <c r="L94">
        <v>0</v>
      </c>
      <c r="M94">
        <v>0</v>
      </c>
      <c r="N94">
        <v>0</v>
      </c>
      <c r="O94">
        <v>0</v>
      </c>
      <c r="P94">
        <f t="shared" si="1"/>
        <v>19</v>
      </c>
      <c r="Q94">
        <v>6</v>
      </c>
    </row>
    <row r="95" spans="1:17" x14ac:dyDescent="0.25">
      <c r="A95" t="s">
        <v>275</v>
      </c>
      <c r="B95" t="s">
        <v>19</v>
      </c>
      <c r="C95" t="s">
        <v>20</v>
      </c>
      <c r="D95">
        <v>0</v>
      </c>
      <c r="E95">
        <v>10</v>
      </c>
      <c r="F95">
        <v>5</v>
      </c>
      <c r="G95">
        <v>0</v>
      </c>
      <c r="H95">
        <v>0</v>
      </c>
      <c r="I95">
        <v>4</v>
      </c>
      <c r="J95">
        <v>2</v>
      </c>
      <c r="K95">
        <v>0</v>
      </c>
      <c r="L95">
        <v>0</v>
      </c>
      <c r="M95">
        <v>1</v>
      </c>
      <c r="N95">
        <v>0</v>
      </c>
      <c r="O95">
        <v>0</v>
      </c>
      <c r="P95">
        <f t="shared" si="1"/>
        <v>22</v>
      </c>
      <c r="Q95">
        <v>2</v>
      </c>
    </row>
    <row r="96" spans="1:17" x14ac:dyDescent="0.25">
      <c r="A96" t="s">
        <v>194</v>
      </c>
      <c r="B96" t="s">
        <v>19</v>
      </c>
      <c r="C96" t="s">
        <v>20</v>
      </c>
      <c r="D96">
        <v>1</v>
      </c>
      <c r="E96">
        <v>13</v>
      </c>
      <c r="F96">
        <v>7</v>
      </c>
      <c r="G96">
        <v>0</v>
      </c>
      <c r="H96">
        <v>0</v>
      </c>
      <c r="I96">
        <v>0</v>
      </c>
      <c r="J96">
        <v>0</v>
      </c>
      <c r="K96">
        <v>1</v>
      </c>
      <c r="L96">
        <v>2</v>
      </c>
      <c r="M96">
        <v>0</v>
      </c>
      <c r="N96">
        <v>2</v>
      </c>
      <c r="O96">
        <v>0</v>
      </c>
      <c r="P96">
        <f t="shared" si="1"/>
        <v>26</v>
      </c>
      <c r="Q96">
        <v>3</v>
      </c>
    </row>
    <row r="97" spans="1:17" x14ac:dyDescent="0.25">
      <c r="A97" t="s">
        <v>41</v>
      </c>
      <c r="B97" t="s">
        <v>19</v>
      </c>
      <c r="C97" t="s">
        <v>42</v>
      </c>
      <c r="D97">
        <v>0</v>
      </c>
      <c r="E97">
        <v>2</v>
      </c>
      <c r="F97">
        <v>16</v>
      </c>
      <c r="G97">
        <v>0</v>
      </c>
      <c r="H97">
        <v>14</v>
      </c>
      <c r="I97">
        <v>0</v>
      </c>
      <c r="J97">
        <v>2</v>
      </c>
      <c r="K97">
        <v>8</v>
      </c>
      <c r="L97">
        <v>0</v>
      </c>
      <c r="M97">
        <v>1</v>
      </c>
      <c r="N97">
        <v>1</v>
      </c>
      <c r="O97">
        <v>0</v>
      </c>
      <c r="P97">
        <f t="shared" si="1"/>
        <v>44</v>
      </c>
      <c r="Q97">
        <v>0</v>
      </c>
    </row>
    <row r="98" spans="1:17" x14ac:dyDescent="0.25">
      <c r="A98" t="s">
        <v>116</v>
      </c>
      <c r="B98" t="s">
        <v>19</v>
      </c>
      <c r="C98" t="s">
        <v>20</v>
      </c>
      <c r="D98">
        <v>1</v>
      </c>
      <c r="E98">
        <v>8</v>
      </c>
      <c r="F98">
        <v>6</v>
      </c>
      <c r="G98">
        <v>0</v>
      </c>
      <c r="H98">
        <v>13</v>
      </c>
      <c r="I98">
        <v>0</v>
      </c>
      <c r="J98">
        <v>0</v>
      </c>
      <c r="K98">
        <v>2</v>
      </c>
      <c r="L98">
        <v>0</v>
      </c>
      <c r="M98">
        <v>0</v>
      </c>
      <c r="N98">
        <v>2</v>
      </c>
      <c r="O98">
        <v>0</v>
      </c>
      <c r="P98">
        <f t="shared" si="1"/>
        <v>32</v>
      </c>
      <c r="Q98">
        <v>0</v>
      </c>
    </row>
    <row r="99" spans="1:17" x14ac:dyDescent="0.25">
      <c r="A99" t="s">
        <v>147</v>
      </c>
      <c r="B99" t="s">
        <v>19</v>
      </c>
      <c r="C99" t="s">
        <v>42</v>
      </c>
      <c r="D99">
        <v>13</v>
      </c>
      <c r="E99">
        <v>9</v>
      </c>
      <c r="F99">
        <v>11</v>
      </c>
      <c r="G99">
        <v>9</v>
      </c>
      <c r="H99">
        <v>22</v>
      </c>
      <c r="I99">
        <v>8</v>
      </c>
      <c r="J99">
        <v>14</v>
      </c>
      <c r="K99">
        <v>0</v>
      </c>
      <c r="L99">
        <v>2</v>
      </c>
      <c r="M99">
        <v>1</v>
      </c>
      <c r="N99">
        <v>4</v>
      </c>
      <c r="O99">
        <v>0</v>
      </c>
      <c r="P99">
        <f t="shared" si="1"/>
        <v>93</v>
      </c>
      <c r="Q99">
        <v>24</v>
      </c>
    </row>
    <row r="100" spans="1:17" x14ac:dyDescent="0.25">
      <c r="A100" t="s">
        <v>245</v>
      </c>
      <c r="B100" t="s">
        <v>19</v>
      </c>
      <c r="C100" t="s">
        <v>42</v>
      </c>
      <c r="D100">
        <v>2</v>
      </c>
      <c r="E100">
        <v>8</v>
      </c>
      <c r="F100">
        <v>1</v>
      </c>
      <c r="G100">
        <v>0</v>
      </c>
      <c r="H100">
        <v>1</v>
      </c>
      <c r="I100">
        <v>0</v>
      </c>
      <c r="J100">
        <v>3</v>
      </c>
      <c r="K100">
        <v>4</v>
      </c>
      <c r="L100">
        <v>0</v>
      </c>
      <c r="M100">
        <v>0</v>
      </c>
      <c r="N100">
        <v>0</v>
      </c>
      <c r="O100">
        <v>0</v>
      </c>
      <c r="P100">
        <f t="shared" si="1"/>
        <v>19</v>
      </c>
      <c r="Q100">
        <v>0</v>
      </c>
    </row>
    <row r="101" spans="1:17" x14ac:dyDescent="0.25">
      <c r="A101" t="s">
        <v>195</v>
      </c>
      <c r="B101" t="s">
        <v>19</v>
      </c>
      <c r="C101" t="s">
        <v>20</v>
      </c>
      <c r="D101">
        <v>1</v>
      </c>
      <c r="E101">
        <v>3</v>
      </c>
      <c r="F101">
        <v>0</v>
      </c>
      <c r="G101">
        <v>1</v>
      </c>
      <c r="H101">
        <v>0</v>
      </c>
      <c r="I101">
        <v>0</v>
      </c>
      <c r="J101">
        <v>0</v>
      </c>
      <c r="K101">
        <v>0</v>
      </c>
      <c r="L101">
        <v>0</v>
      </c>
      <c r="M101">
        <v>0</v>
      </c>
      <c r="N101">
        <v>0</v>
      </c>
      <c r="O101">
        <v>0</v>
      </c>
      <c r="P101">
        <f t="shared" si="1"/>
        <v>5</v>
      </c>
      <c r="Q101">
        <v>0</v>
      </c>
    </row>
    <row r="102" spans="1:17" x14ac:dyDescent="0.25">
      <c r="A102" t="s">
        <v>174</v>
      </c>
      <c r="B102" t="s">
        <v>175</v>
      </c>
      <c r="C102" t="s">
        <v>20</v>
      </c>
      <c r="D102">
        <v>8</v>
      </c>
      <c r="E102">
        <v>10</v>
      </c>
      <c r="F102">
        <v>6</v>
      </c>
      <c r="G102">
        <v>1</v>
      </c>
      <c r="H102">
        <v>10</v>
      </c>
      <c r="I102">
        <v>1</v>
      </c>
      <c r="J102">
        <v>3</v>
      </c>
      <c r="K102">
        <v>6</v>
      </c>
      <c r="L102">
        <v>6</v>
      </c>
      <c r="M102">
        <v>0</v>
      </c>
      <c r="N102">
        <v>4</v>
      </c>
      <c r="O102">
        <v>2</v>
      </c>
      <c r="P102">
        <f t="shared" si="1"/>
        <v>57</v>
      </c>
      <c r="Q102">
        <v>5</v>
      </c>
    </row>
    <row r="103" spans="1:17" x14ac:dyDescent="0.25">
      <c r="A103" t="s">
        <v>179</v>
      </c>
      <c r="B103" t="s">
        <v>19</v>
      </c>
      <c r="C103" t="s">
        <v>20</v>
      </c>
      <c r="D103">
        <v>2</v>
      </c>
      <c r="E103">
        <v>13</v>
      </c>
      <c r="F103">
        <v>10</v>
      </c>
      <c r="G103">
        <v>0</v>
      </c>
      <c r="H103">
        <v>0</v>
      </c>
      <c r="I103">
        <v>0</v>
      </c>
      <c r="J103">
        <v>1</v>
      </c>
      <c r="K103">
        <v>4</v>
      </c>
      <c r="L103">
        <v>0</v>
      </c>
      <c r="M103">
        <v>0</v>
      </c>
      <c r="N103">
        <v>0</v>
      </c>
      <c r="O103">
        <v>0</v>
      </c>
      <c r="P103">
        <f t="shared" si="1"/>
        <v>30</v>
      </c>
      <c r="Q103">
        <v>1</v>
      </c>
    </row>
    <row r="104" spans="1:17" x14ac:dyDescent="0.25">
      <c r="A104" t="s">
        <v>180</v>
      </c>
      <c r="B104" t="s">
        <v>19</v>
      </c>
      <c r="C104" t="s">
        <v>20</v>
      </c>
      <c r="D104">
        <v>0</v>
      </c>
      <c r="E104">
        <v>10</v>
      </c>
      <c r="F104">
        <v>65</v>
      </c>
      <c r="G104">
        <v>0</v>
      </c>
      <c r="H104">
        <v>15</v>
      </c>
      <c r="I104">
        <v>0</v>
      </c>
      <c r="J104">
        <v>5</v>
      </c>
      <c r="K104">
        <v>0</v>
      </c>
      <c r="L104">
        <v>5</v>
      </c>
      <c r="M104">
        <v>0</v>
      </c>
      <c r="N104">
        <v>0</v>
      </c>
      <c r="O104">
        <v>0</v>
      </c>
      <c r="P104">
        <f t="shared" si="1"/>
        <v>100</v>
      </c>
      <c r="Q104">
        <v>0</v>
      </c>
    </row>
    <row r="105" spans="1:17" x14ac:dyDescent="0.25">
      <c r="A105" t="s">
        <v>81</v>
      </c>
      <c r="B105" t="s">
        <v>30</v>
      </c>
      <c r="C105" t="s">
        <v>20</v>
      </c>
      <c r="D105">
        <v>12</v>
      </c>
      <c r="E105">
        <v>1</v>
      </c>
      <c r="F105">
        <v>0</v>
      </c>
      <c r="G105">
        <v>0</v>
      </c>
      <c r="H105">
        <v>10</v>
      </c>
      <c r="I105">
        <v>0</v>
      </c>
      <c r="J105">
        <v>9</v>
      </c>
      <c r="K105">
        <v>0</v>
      </c>
      <c r="L105">
        <v>0</v>
      </c>
      <c r="M105">
        <v>0</v>
      </c>
      <c r="N105">
        <v>1</v>
      </c>
      <c r="O105">
        <v>1</v>
      </c>
      <c r="P105">
        <f t="shared" si="1"/>
        <v>34</v>
      </c>
      <c r="Q105">
        <v>0</v>
      </c>
    </row>
    <row r="106" spans="1:17" x14ac:dyDescent="0.25">
      <c r="A106" t="s">
        <v>144</v>
      </c>
      <c r="B106" t="s">
        <v>615</v>
      </c>
      <c r="C106" t="s">
        <v>20</v>
      </c>
      <c r="D106">
        <v>1</v>
      </c>
      <c r="E106">
        <v>2</v>
      </c>
      <c r="F106">
        <v>10</v>
      </c>
      <c r="G106">
        <v>0</v>
      </c>
      <c r="H106">
        <v>13</v>
      </c>
      <c r="I106">
        <v>0</v>
      </c>
      <c r="J106">
        <v>1</v>
      </c>
      <c r="K106">
        <v>6</v>
      </c>
      <c r="L106">
        <v>1</v>
      </c>
      <c r="M106">
        <v>0</v>
      </c>
      <c r="N106">
        <v>2</v>
      </c>
      <c r="O106">
        <v>0</v>
      </c>
      <c r="P106">
        <f t="shared" si="1"/>
        <v>36</v>
      </c>
      <c r="Q106">
        <v>2</v>
      </c>
    </row>
    <row r="107" spans="1:17" x14ac:dyDescent="0.25">
      <c r="A107" t="s">
        <v>152</v>
      </c>
      <c r="B107" t="s">
        <v>19</v>
      </c>
      <c r="C107" t="s">
        <v>20</v>
      </c>
      <c r="D107">
        <v>4</v>
      </c>
      <c r="E107">
        <v>24</v>
      </c>
      <c r="F107">
        <v>3</v>
      </c>
      <c r="G107">
        <v>0</v>
      </c>
      <c r="H107">
        <v>8</v>
      </c>
      <c r="I107">
        <v>0</v>
      </c>
      <c r="J107">
        <v>11</v>
      </c>
      <c r="K107">
        <v>3</v>
      </c>
      <c r="L107">
        <v>2</v>
      </c>
      <c r="M107">
        <v>0</v>
      </c>
      <c r="N107">
        <v>1</v>
      </c>
      <c r="O107">
        <v>0</v>
      </c>
      <c r="P107">
        <f t="shared" si="1"/>
        <v>56</v>
      </c>
      <c r="Q107">
        <v>2</v>
      </c>
    </row>
    <row r="108" spans="1:17" x14ac:dyDescent="0.25">
      <c r="A108" t="s">
        <v>152</v>
      </c>
      <c r="B108" t="s">
        <v>153</v>
      </c>
      <c r="C108" t="s">
        <v>20</v>
      </c>
      <c r="D108">
        <v>0</v>
      </c>
      <c r="E108">
        <v>13</v>
      </c>
      <c r="F108">
        <v>2</v>
      </c>
      <c r="G108">
        <v>0</v>
      </c>
      <c r="H108">
        <v>2</v>
      </c>
      <c r="I108">
        <v>0</v>
      </c>
      <c r="J108">
        <v>1</v>
      </c>
      <c r="K108">
        <v>2</v>
      </c>
      <c r="L108">
        <v>0</v>
      </c>
      <c r="M108">
        <v>0</v>
      </c>
      <c r="N108">
        <v>0</v>
      </c>
      <c r="O108">
        <v>0</v>
      </c>
      <c r="P108">
        <f t="shared" si="1"/>
        <v>20</v>
      </c>
      <c r="Q108">
        <v>5</v>
      </c>
    </row>
    <row r="109" spans="1:17" x14ac:dyDescent="0.25">
      <c r="A109" t="s">
        <v>53</v>
      </c>
      <c r="B109" t="s">
        <v>19</v>
      </c>
      <c r="C109" t="s">
        <v>20</v>
      </c>
      <c r="D109">
        <v>1</v>
      </c>
      <c r="E109">
        <v>12</v>
      </c>
      <c r="F109">
        <v>7</v>
      </c>
      <c r="G109">
        <v>0</v>
      </c>
      <c r="H109">
        <v>5</v>
      </c>
      <c r="I109">
        <v>0</v>
      </c>
      <c r="J109">
        <v>0</v>
      </c>
      <c r="K109">
        <v>7</v>
      </c>
      <c r="L109">
        <v>3</v>
      </c>
      <c r="M109">
        <v>0</v>
      </c>
      <c r="N109">
        <v>4</v>
      </c>
      <c r="O109">
        <v>0</v>
      </c>
      <c r="P109">
        <f t="shared" si="1"/>
        <v>39</v>
      </c>
      <c r="Q109">
        <v>0</v>
      </c>
    </row>
    <row r="110" spans="1:17" x14ac:dyDescent="0.25">
      <c r="A110" t="s">
        <v>57</v>
      </c>
      <c r="B110" t="s">
        <v>19</v>
      </c>
      <c r="C110" t="s">
        <v>20</v>
      </c>
      <c r="D110">
        <v>4</v>
      </c>
      <c r="E110">
        <v>5</v>
      </c>
      <c r="F110">
        <v>6</v>
      </c>
      <c r="G110">
        <v>0</v>
      </c>
      <c r="H110">
        <v>3</v>
      </c>
      <c r="I110">
        <v>0</v>
      </c>
      <c r="J110">
        <v>0</v>
      </c>
      <c r="K110">
        <v>2</v>
      </c>
      <c r="L110">
        <v>1</v>
      </c>
      <c r="M110">
        <v>0</v>
      </c>
      <c r="N110">
        <v>1</v>
      </c>
      <c r="O110">
        <v>0</v>
      </c>
      <c r="P110">
        <f t="shared" si="1"/>
        <v>22</v>
      </c>
      <c r="Q110">
        <v>3</v>
      </c>
    </row>
    <row r="111" spans="1:17" x14ac:dyDescent="0.25">
      <c r="A111" t="s">
        <v>90</v>
      </c>
      <c r="B111" t="s">
        <v>19</v>
      </c>
      <c r="C111" t="s">
        <v>20</v>
      </c>
      <c r="D111">
        <v>2</v>
      </c>
      <c r="E111">
        <v>9</v>
      </c>
      <c r="F111">
        <v>4</v>
      </c>
      <c r="G111">
        <v>1</v>
      </c>
      <c r="H111">
        <v>12</v>
      </c>
      <c r="I111">
        <v>3</v>
      </c>
      <c r="J111">
        <v>3</v>
      </c>
      <c r="K111">
        <v>2</v>
      </c>
      <c r="L111">
        <v>8</v>
      </c>
      <c r="M111">
        <v>1</v>
      </c>
      <c r="N111">
        <v>1</v>
      </c>
      <c r="O111">
        <v>2</v>
      </c>
      <c r="P111">
        <f t="shared" si="1"/>
        <v>48</v>
      </c>
      <c r="Q111">
        <v>16</v>
      </c>
    </row>
    <row r="112" spans="1:17" x14ac:dyDescent="0.25">
      <c r="A112" t="s">
        <v>101</v>
      </c>
      <c r="B112" t="s">
        <v>19</v>
      </c>
      <c r="C112" t="s">
        <v>20</v>
      </c>
      <c r="D112">
        <v>4</v>
      </c>
      <c r="E112">
        <v>12</v>
      </c>
      <c r="F112">
        <v>11</v>
      </c>
      <c r="G112">
        <v>17</v>
      </c>
      <c r="H112">
        <v>8</v>
      </c>
      <c r="I112">
        <v>7</v>
      </c>
      <c r="J112">
        <v>6</v>
      </c>
      <c r="K112">
        <v>5</v>
      </c>
      <c r="L112">
        <v>5</v>
      </c>
      <c r="M112">
        <v>0</v>
      </c>
      <c r="N112">
        <v>3</v>
      </c>
      <c r="O112">
        <v>1</v>
      </c>
      <c r="P112">
        <f t="shared" si="1"/>
        <v>79</v>
      </c>
      <c r="Q112">
        <v>18</v>
      </c>
    </row>
    <row r="113" spans="1:17" x14ac:dyDescent="0.25">
      <c r="A113" t="s">
        <v>172</v>
      </c>
      <c r="B113" t="s">
        <v>19</v>
      </c>
      <c r="C113" t="s">
        <v>20</v>
      </c>
      <c r="D113">
        <v>0</v>
      </c>
      <c r="E113">
        <v>7</v>
      </c>
      <c r="F113">
        <v>4</v>
      </c>
      <c r="G113">
        <v>0</v>
      </c>
      <c r="H113">
        <v>6</v>
      </c>
      <c r="I113">
        <v>2</v>
      </c>
      <c r="J113">
        <v>0</v>
      </c>
      <c r="K113">
        <v>1</v>
      </c>
      <c r="L113">
        <v>0</v>
      </c>
      <c r="M113">
        <v>0</v>
      </c>
      <c r="N113">
        <v>0</v>
      </c>
      <c r="O113">
        <v>0</v>
      </c>
      <c r="P113">
        <f t="shared" si="1"/>
        <v>20</v>
      </c>
      <c r="Q113">
        <v>1</v>
      </c>
    </row>
    <row r="114" spans="1:17" x14ac:dyDescent="0.25">
      <c r="A114" t="s">
        <v>243</v>
      </c>
      <c r="B114" t="s">
        <v>19</v>
      </c>
      <c r="C114" t="s">
        <v>20</v>
      </c>
      <c r="D114">
        <v>6</v>
      </c>
      <c r="E114">
        <v>20</v>
      </c>
      <c r="F114">
        <v>0</v>
      </c>
      <c r="G114">
        <v>0</v>
      </c>
      <c r="H114">
        <v>1</v>
      </c>
      <c r="I114">
        <v>0</v>
      </c>
      <c r="J114">
        <v>0</v>
      </c>
      <c r="K114">
        <v>4</v>
      </c>
      <c r="L114">
        <v>0</v>
      </c>
      <c r="M114">
        <v>0</v>
      </c>
      <c r="N114">
        <v>0</v>
      </c>
      <c r="O114">
        <v>0</v>
      </c>
      <c r="P114">
        <f t="shared" si="1"/>
        <v>31</v>
      </c>
      <c r="Q114">
        <v>2</v>
      </c>
    </row>
    <row r="115" spans="1:17" x14ac:dyDescent="0.25">
      <c r="A115" t="s">
        <v>131</v>
      </c>
      <c r="B115" t="s">
        <v>19</v>
      </c>
      <c r="C115" t="s">
        <v>20</v>
      </c>
      <c r="D115">
        <v>4</v>
      </c>
      <c r="E115">
        <v>3</v>
      </c>
      <c r="F115">
        <v>13</v>
      </c>
      <c r="G115">
        <v>2</v>
      </c>
      <c r="H115">
        <v>5</v>
      </c>
      <c r="I115">
        <v>0</v>
      </c>
      <c r="J115">
        <v>1</v>
      </c>
      <c r="K115">
        <v>2</v>
      </c>
      <c r="L115">
        <v>0</v>
      </c>
      <c r="M115">
        <v>0</v>
      </c>
      <c r="N115">
        <v>3</v>
      </c>
      <c r="O115">
        <v>1</v>
      </c>
      <c r="P115">
        <f t="shared" si="1"/>
        <v>34</v>
      </c>
      <c r="Q115">
        <v>0</v>
      </c>
    </row>
    <row r="116" spans="1:17" x14ac:dyDescent="0.25">
      <c r="A116" t="s">
        <v>132</v>
      </c>
      <c r="B116" t="s">
        <v>19</v>
      </c>
      <c r="C116" t="s">
        <v>42</v>
      </c>
      <c r="D116">
        <v>0</v>
      </c>
      <c r="E116">
        <v>0</v>
      </c>
      <c r="F116">
        <v>4</v>
      </c>
      <c r="G116">
        <v>3</v>
      </c>
      <c r="H116">
        <v>11</v>
      </c>
      <c r="I116">
        <v>0</v>
      </c>
      <c r="J116">
        <v>0</v>
      </c>
      <c r="K116">
        <v>2</v>
      </c>
      <c r="L116">
        <v>1</v>
      </c>
      <c r="M116">
        <v>1</v>
      </c>
      <c r="N116">
        <v>0</v>
      </c>
      <c r="O116">
        <v>0</v>
      </c>
      <c r="P116">
        <f t="shared" si="1"/>
        <v>22</v>
      </c>
      <c r="Q116">
        <v>0</v>
      </c>
    </row>
    <row r="117" spans="1:17" x14ac:dyDescent="0.25">
      <c r="A117" t="s">
        <v>133</v>
      </c>
      <c r="B117" t="s">
        <v>49</v>
      </c>
      <c r="C117" t="s">
        <v>20</v>
      </c>
      <c r="D117">
        <v>0</v>
      </c>
      <c r="E117">
        <v>0</v>
      </c>
      <c r="F117">
        <v>6</v>
      </c>
      <c r="G117">
        <v>0</v>
      </c>
      <c r="H117">
        <v>14</v>
      </c>
      <c r="I117">
        <v>0</v>
      </c>
      <c r="J117">
        <v>0</v>
      </c>
      <c r="K117">
        <v>2</v>
      </c>
      <c r="L117">
        <v>1</v>
      </c>
      <c r="M117">
        <v>1</v>
      </c>
      <c r="N117">
        <v>0</v>
      </c>
      <c r="O117">
        <v>0</v>
      </c>
      <c r="P117">
        <f t="shared" si="1"/>
        <v>24</v>
      </c>
      <c r="Q117">
        <v>0</v>
      </c>
    </row>
    <row r="118" spans="1:17" x14ac:dyDescent="0.25">
      <c r="A118" t="s">
        <v>171</v>
      </c>
      <c r="B118" t="s">
        <v>19</v>
      </c>
      <c r="C118" t="s">
        <v>20</v>
      </c>
      <c r="D118">
        <v>1</v>
      </c>
      <c r="E118">
        <v>5</v>
      </c>
      <c r="F118">
        <v>5</v>
      </c>
      <c r="G118">
        <v>0</v>
      </c>
      <c r="H118">
        <v>3</v>
      </c>
      <c r="I118">
        <v>0</v>
      </c>
      <c r="J118">
        <v>0</v>
      </c>
      <c r="K118">
        <v>3</v>
      </c>
      <c r="L118">
        <v>0</v>
      </c>
      <c r="M118">
        <v>1</v>
      </c>
      <c r="N118">
        <v>0</v>
      </c>
      <c r="O118">
        <v>0</v>
      </c>
      <c r="P118">
        <f t="shared" si="1"/>
        <v>18</v>
      </c>
      <c r="Q118">
        <v>2</v>
      </c>
    </row>
    <row r="119" spans="1:17" x14ac:dyDescent="0.25">
      <c r="A119" t="s">
        <v>44</v>
      </c>
      <c r="B119" t="s">
        <v>19</v>
      </c>
      <c r="C119" t="s">
        <v>42</v>
      </c>
      <c r="D119">
        <v>0</v>
      </c>
      <c r="E119">
        <v>4</v>
      </c>
      <c r="F119">
        <v>1</v>
      </c>
      <c r="G119">
        <v>0</v>
      </c>
      <c r="H119">
        <v>3</v>
      </c>
      <c r="I119">
        <v>0</v>
      </c>
      <c r="J119">
        <v>1</v>
      </c>
      <c r="K119">
        <v>3</v>
      </c>
      <c r="L119">
        <v>0</v>
      </c>
      <c r="M119">
        <v>0</v>
      </c>
      <c r="N119">
        <v>0</v>
      </c>
      <c r="O119">
        <v>0</v>
      </c>
      <c r="P119">
        <f t="shared" si="1"/>
        <v>12</v>
      </c>
      <c r="Q119">
        <v>0</v>
      </c>
    </row>
    <row r="120" spans="1:17" x14ac:dyDescent="0.25">
      <c r="A120" t="s">
        <v>235</v>
      </c>
      <c r="B120" t="s">
        <v>19</v>
      </c>
      <c r="C120" t="s">
        <v>25</v>
      </c>
      <c r="D120">
        <v>0</v>
      </c>
      <c r="E120">
        <v>0</v>
      </c>
      <c r="F120">
        <v>12</v>
      </c>
      <c r="G120">
        <v>0</v>
      </c>
      <c r="H120">
        <v>10</v>
      </c>
      <c r="I120">
        <v>0</v>
      </c>
      <c r="J120">
        <v>0</v>
      </c>
      <c r="K120">
        <v>0</v>
      </c>
      <c r="L120">
        <v>1</v>
      </c>
      <c r="M120">
        <v>0</v>
      </c>
      <c r="N120">
        <v>0</v>
      </c>
      <c r="O120">
        <v>0</v>
      </c>
      <c r="P120">
        <f t="shared" si="1"/>
        <v>23</v>
      </c>
      <c r="Q120">
        <v>26</v>
      </c>
    </row>
    <row r="121" spans="1:17" x14ac:dyDescent="0.25">
      <c r="A121" t="s">
        <v>176</v>
      </c>
      <c r="B121" t="s">
        <v>49</v>
      </c>
      <c r="C121" t="s">
        <v>20</v>
      </c>
      <c r="D121">
        <v>5</v>
      </c>
      <c r="E121">
        <v>10</v>
      </c>
      <c r="F121">
        <v>7</v>
      </c>
      <c r="G121">
        <v>8</v>
      </c>
      <c r="H121">
        <v>10</v>
      </c>
      <c r="I121">
        <v>3</v>
      </c>
      <c r="J121">
        <v>5</v>
      </c>
      <c r="K121">
        <v>6</v>
      </c>
      <c r="L121">
        <v>6</v>
      </c>
      <c r="M121">
        <v>5</v>
      </c>
      <c r="N121">
        <v>12</v>
      </c>
      <c r="O121">
        <v>2</v>
      </c>
      <c r="P121">
        <f t="shared" si="1"/>
        <v>79</v>
      </c>
      <c r="Q121">
        <v>6</v>
      </c>
    </row>
    <row r="122" spans="1:17" x14ac:dyDescent="0.25">
      <c r="A122" t="s">
        <v>181</v>
      </c>
      <c r="B122" t="s">
        <v>49</v>
      </c>
      <c r="C122" t="s">
        <v>20</v>
      </c>
      <c r="D122">
        <v>0</v>
      </c>
      <c r="E122">
        <v>2</v>
      </c>
      <c r="F122">
        <v>11</v>
      </c>
      <c r="G122">
        <v>0</v>
      </c>
      <c r="H122">
        <v>4</v>
      </c>
      <c r="I122">
        <v>2</v>
      </c>
      <c r="J122">
        <v>0</v>
      </c>
      <c r="K122">
        <v>1</v>
      </c>
      <c r="L122">
        <v>2</v>
      </c>
      <c r="M122">
        <v>0</v>
      </c>
      <c r="N122">
        <v>0</v>
      </c>
      <c r="O122">
        <v>0</v>
      </c>
      <c r="P122">
        <f t="shared" si="1"/>
        <v>22</v>
      </c>
      <c r="Q122">
        <v>1</v>
      </c>
    </row>
    <row r="123" spans="1:17" x14ac:dyDescent="0.25">
      <c r="A123" t="s">
        <v>177</v>
      </c>
      <c r="B123" t="s">
        <v>19</v>
      </c>
      <c r="C123" t="s">
        <v>42</v>
      </c>
      <c r="D123">
        <v>1</v>
      </c>
      <c r="E123">
        <v>8</v>
      </c>
      <c r="F123">
        <v>9</v>
      </c>
      <c r="G123">
        <v>2</v>
      </c>
      <c r="H123">
        <v>3</v>
      </c>
      <c r="I123">
        <v>1</v>
      </c>
      <c r="J123">
        <v>0</v>
      </c>
      <c r="K123">
        <v>2</v>
      </c>
      <c r="L123">
        <v>1</v>
      </c>
      <c r="M123">
        <v>0</v>
      </c>
      <c r="N123">
        <v>0</v>
      </c>
      <c r="O123">
        <v>0</v>
      </c>
      <c r="P123">
        <f t="shared" si="1"/>
        <v>27</v>
      </c>
      <c r="Q123">
        <v>0</v>
      </c>
    </row>
    <row r="124" spans="1:17" x14ac:dyDescent="0.25">
      <c r="A124" t="s">
        <v>178</v>
      </c>
      <c r="B124" t="s">
        <v>19</v>
      </c>
      <c r="C124" t="s">
        <v>20</v>
      </c>
      <c r="D124">
        <v>0</v>
      </c>
      <c r="E124">
        <v>7</v>
      </c>
      <c r="F124">
        <v>14</v>
      </c>
      <c r="G124">
        <v>0</v>
      </c>
      <c r="H124">
        <v>14</v>
      </c>
      <c r="I124">
        <v>0</v>
      </c>
      <c r="J124">
        <v>0</v>
      </c>
      <c r="K124">
        <v>7</v>
      </c>
      <c r="L124">
        <v>2</v>
      </c>
      <c r="M124">
        <v>0</v>
      </c>
      <c r="N124">
        <v>0</v>
      </c>
      <c r="O124">
        <v>0</v>
      </c>
      <c r="P124">
        <f t="shared" si="1"/>
        <v>44</v>
      </c>
      <c r="Q124">
        <v>11</v>
      </c>
    </row>
    <row r="125" spans="1:17" x14ac:dyDescent="0.25">
      <c r="A125" t="s">
        <v>237</v>
      </c>
      <c r="B125" t="s">
        <v>19</v>
      </c>
      <c r="C125" t="s">
        <v>20</v>
      </c>
      <c r="D125">
        <v>1</v>
      </c>
      <c r="E125">
        <v>2</v>
      </c>
      <c r="F125">
        <v>0</v>
      </c>
      <c r="G125">
        <v>0</v>
      </c>
      <c r="H125">
        <v>3</v>
      </c>
      <c r="I125">
        <v>0</v>
      </c>
      <c r="J125">
        <v>0</v>
      </c>
      <c r="K125">
        <v>1</v>
      </c>
      <c r="L125">
        <v>0</v>
      </c>
      <c r="M125">
        <v>0</v>
      </c>
      <c r="N125">
        <v>0</v>
      </c>
      <c r="O125">
        <v>0</v>
      </c>
      <c r="P125">
        <f t="shared" si="1"/>
        <v>7</v>
      </c>
      <c r="Q125">
        <v>1</v>
      </c>
    </row>
    <row r="126" spans="1:17" x14ac:dyDescent="0.25">
      <c r="A126" t="s">
        <v>188</v>
      </c>
      <c r="B126" t="s">
        <v>19</v>
      </c>
      <c r="C126" t="s">
        <v>20</v>
      </c>
      <c r="D126">
        <v>39</v>
      </c>
      <c r="E126">
        <v>27</v>
      </c>
      <c r="F126">
        <v>66</v>
      </c>
      <c r="G126">
        <v>27</v>
      </c>
      <c r="H126">
        <v>7</v>
      </c>
      <c r="I126">
        <v>0</v>
      </c>
      <c r="J126">
        <v>3</v>
      </c>
      <c r="K126">
        <v>2</v>
      </c>
      <c r="L126">
        <v>1</v>
      </c>
      <c r="M126">
        <v>0</v>
      </c>
      <c r="N126">
        <v>0</v>
      </c>
      <c r="O126">
        <v>0</v>
      </c>
      <c r="P126">
        <f t="shared" si="1"/>
        <v>172</v>
      </c>
      <c r="Q126">
        <v>1</v>
      </c>
    </row>
    <row r="127" spans="1:17" x14ac:dyDescent="0.25">
      <c r="A127" t="s">
        <v>148</v>
      </c>
      <c r="B127" t="s">
        <v>19</v>
      </c>
      <c r="C127" t="s">
        <v>25</v>
      </c>
      <c r="D127">
        <v>3</v>
      </c>
      <c r="E127">
        <v>22</v>
      </c>
      <c r="F127">
        <v>5</v>
      </c>
      <c r="G127">
        <v>7</v>
      </c>
      <c r="H127">
        <v>9</v>
      </c>
      <c r="I127">
        <v>2</v>
      </c>
      <c r="J127">
        <v>6</v>
      </c>
      <c r="K127">
        <v>8</v>
      </c>
      <c r="L127">
        <v>5</v>
      </c>
      <c r="M127">
        <v>0</v>
      </c>
      <c r="N127">
        <v>5</v>
      </c>
      <c r="O127">
        <v>1</v>
      </c>
      <c r="P127">
        <f t="shared" si="1"/>
        <v>73</v>
      </c>
      <c r="Q127">
        <v>4</v>
      </c>
    </row>
    <row r="128" spans="1:17" x14ac:dyDescent="0.25">
      <c r="A128" t="s">
        <v>55</v>
      </c>
      <c r="B128" t="s">
        <v>19</v>
      </c>
      <c r="C128" t="s">
        <v>42</v>
      </c>
      <c r="D128">
        <v>0</v>
      </c>
      <c r="E128">
        <v>3</v>
      </c>
      <c r="F128">
        <v>0</v>
      </c>
      <c r="G128">
        <v>0</v>
      </c>
      <c r="H128">
        <v>3</v>
      </c>
      <c r="I128">
        <v>0</v>
      </c>
      <c r="J128">
        <v>0</v>
      </c>
      <c r="K128">
        <v>2</v>
      </c>
      <c r="L128">
        <v>1</v>
      </c>
      <c r="M128">
        <v>0</v>
      </c>
      <c r="N128">
        <v>1</v>
      </c>
      <c r="O128">
        <v>0</v>
      </c>
      <c r="P128">
        <f t="shared" si="1"/>
        <v>10</v>
      </c>
      <c r="Q128">
        <v>1</v>
      </c>
    </row>
    <row r="129" spans="1:18" x14ac:dyDescent="0.25">
      <c r="A129" t="s">
        <v>117</v>
      </c>
      <c r="B129" t="s">
        <v>19</v>
      </c>
      <c r="C129" t="s">
        <v>20</v>
      </c>
      <c r="D129">
        <v>17</v>
      </c>
      <c r="E129">
        <v>13</v>
      </c>
      <c r="F129">
        <v>19</v>
      </c>
      <c r="G129">
        <v>0</v>
      </c>
      <c r="H129">
        <v>5</v>
      </c>
      <c r="I129">
        <v>0</v>
      </c>
      <c r="J129">
        <v>5</v>
      </c>
      <c r="K129">
        <v>2</v>
      </c>
      <c r="L129">
        <v>0</v>
      </c>
      <c r="M129">
        <v>0</v>
      </c>
      <c r="N129">
        <v>0</v>
      </c>
      <c r="O129">
        <v>0</v>
      </c>
      <c r="P129">
        <f t="shared" si="1"/>
        <v>61</v>
      </c>
      <c r="Q129">
        <v>17</v>
      </c>
    </row>
    <row r="130" spans="1:18" x14ac:dyDescent="0.25">
      <c r="A130" t="s">
        <v>35</v>
      </c>
      <c r="B130" t="s">
        <v>19</v>
      </c>
      <c r="C130" t="s">
        <v>20</v>
      </c>
      <c r="D130">
        <v>3</v>
      </c>
      <c r="E130">
        <v>8</v>
      </c>
      <c r="F130">
        <v>11</v>
      </c>
      <c r="G130">
        <v>1</v>
      </c>
      <c r="H130">
        <v>6</v>
      </c>
      <c r="I130">
        <v>1</v>
      </c>
      <c r="J130">
        <v>1</v>
      </c>
      <c r="K130">
        <v>2</v>
      </c>
      <c r="L130">
        <v>7</v>
      </c>
      <c r="M130">
        <v>2</v>
      </c>
      <c r="N130">
        <v>3</v>
      </c>
      <c r="O130">
        <v>2</v>
      </c>
      <c r="P130">
        <f t="shared" si="1"/>
        <v>47</v>
      </c>
      <c r="Q130">
        <v>16</v>
      </c>
    </row>
    <row r="131" spans="1:18" x14ac:dyDescent="0.25">
      <c r="A131" t="s">
        <v>204</v>
      </c>
      <c r="B131" t="s">
        <v>19</v>
      </c>
      <c r="C131" t="s">
        <v>20</v>
      </c>
      <c r="D131">
        <v>1</v>
      </c>
      <c r="E131">
        <v>0</v>
      </c>
      <c r="F131">
        <v>4</v>
      </c>
      <c r="G131">
        <v>1</v>
      </c>
      <c r="H131">
        <v>3</v>
      </c>
      <c r="I131">
        <v>2</v>
      </c>
      <c r="J131">
        <v>1</v>
      </c>
      <c r="K131">
        <v>1</v>
      </c>
      <c r="L131">
        <v>1</v>
      </c>
      <c r="M131">
        <v>3</v>
      </c>
      <c r="N131">
        <v>1</v>
      </c>
      <c r="O131">
        <v>1</v>
      </c>
      <c r="P131">
        <f t="shared" ref="P131:P174" si="2">SUM(D131:O131)</f>
        <v>19</v>
      </c>
      <c r="Q131">
        <v>3</v>
      </c>
    </row>
    <row r="132" spans="1:18" x14ac:dyDescent="0.25">
      <c r="A132" t="s">
        <v>78</v>
      </c>
      <c r="B132" t="s">
        <v>19</v>
      </c>
      <c r="C132" t="s">
        <v>20</v>
      </c>
      <c r="D132">
        <v>11</v>
      </c>
      <c r="E132">
        <v>21</v>
      </c>
      <c r="F132">
        <v>20</v>
      </c>
      <c r="G132">
        <v>0</v>
      </c>
      <c r="H132">
        <v>31</v>
      </c>
      <c r="I132">
        <v>2</v>
      </c>
      <c r="J132">
        <v>5</v>
      </c>
      <c r="K132">
        <v>20</v>
      </c>
      <c r="L132">
        <v>5</v>
      </c>
      <c r="M132">
        <v>5</v>
      </c>
      <c r="N132">
        <v>0</v>
      </c>
      <c r="O132">
        <v>0</v>
      </c>
      <c r="P132">
        <f t="shared" si="2"/>
        <v>120</v>
      </c>
      <c r="Q132">
        <v>13</v>
      </c>
    </row>
    <row r="133" spans="1:18" x14ac:dyDescent="0.25">
      <c r="A133" t="s">
        <v>22</v>
      </c>
      <c r="B133" s="2" t="s">
        <v>19</v>
      </c>
      <c r="C133" s="2" t="s">
        <v>20</v>
      </c>
      <c r="D133" s="2">
        <v>0</v>
      </c>
      <c r="E133" s="2">
        <v>11</v>
      </c>
      <c r="F133" s="2">
        <v>6</v>
      </c>
      <c r="G133" s="2">
        <v>1</v>
      </c>
      <c r="H133" s="2">
        <v>5</v>
      </c>
      <c r="I133" s="2">
        <v>1</v>
      </c>
      <c r="J133" s="2">
        <v>2</v>
      </c>
      <c r="K133" s="2">
        <v>5</v>
      </c>
      <c r="L133" s="2">
        <v>1</v>
      </c>
      <c r="M133" s="2">
        <v>0</v>
      </c>
      <c r="N133" s="2">
        <v>1</v>
      </c>
      <c r="O133" s="2">
        <v>0</v>
      </c>
      <c r="P133" s="2">
        <f t="shared" si="2"/>
        <v>33</v>
      </c>
      <c r="Q133" s="2">
        <v>0</v>
      </c>
      <c r="R133" s="2"/>
    </row>
    <row r="134" spans="1:18" x14ac:dyDescent="0.25">
      <c r="A134" t="s">
        <v>34</v>
      </c>
      <c r="B134" s="2" t="s">
        <v>19</v>
      </c>
      <c r="C134" s="2" t="s">
        <v>25</v>
      </c>
      <c r="D134" s="2">
        <v>1</v>
      </c>
      <c r="E134" s="2">
        <v>3</v>
      </c>
      <c r="F134" s="2">
        <v>0</v>
      </c>
      <c r="G134" s="2">
        <v>0</v>
      </c>
      <c r="H134" s="2">
        <v>7</v>
      </c>
      <c r="I134" s="2">
        <v>2</v>
      </c>
      <c r="J134" s="2">
        <v>0</v>
      </c>
      <c r="K134" s="2">
        <v>0</v>
      </c>
      <c r="L134" s="2">
        <v>0</v>
      </c>
      <c r="M134" s="2">
        <v>0</v>
      </c>
      <c r="N134" s="2">
        <v>0</v>
      </c>
      <c r="O134" s="2">
        <v>0</v>
      </c>
      <c r="P134" s="2">
        <f t="shared" si="2"/>
        <v>13</v>
      </c>
      <c r="Q134" s="2">
        <v>5</v>
      </c>
      <c r="R134" s="2"/>
    </row>
    <row r="135" spans="1:18" x14ac:dyDescent="0.25">
      <c r="A135" t="s">
        <v>98</v>
      </c>
      <c r="B135" s="2" t="s">
        <v>19</v>
      </c>
      <c r="C135" s="2" t="s">
        <v>20</v>
      </c>
      <c r="D135" s="2">
        <v>3</v>
      </c>
      <c r="E135" s="2">
        <v>22</v>
      </c>
      <c r="F135" s="2">
        <v>11</v>
      </c>
      <c r="G135" s="2">
        <v>0</v>
      </c>
      <c r="H135" s="2">
        <v>14</v>
      </c>
      <c r="I135" s="2">
        <v>0</v>
      </c>
      <c r="J135" s="2">
        <v>0</v>
      </c>
      <c r="K135" s="2">
        <v>0</v>
      </c>
      <c r="L135" s="2">
        <v>1</v>
      </c>
      <c r="M135" s="2">
        <v>0</v>
      </c>
      <c r="N135" s="2">
        <v>0</v>
      </c>
      <c r="O135" s="2">
        <v>2</v>
      </c>
      <c r="P135" s="2">
        <f t="shared" si="2"/>
        <v>53</v>
      </c>
      <c r="Q135" s="2">
        <v>12</v>
      </c>
      <c r="R135" s="2"/>
    </row>
    <row r="136" spans="1:18" x14ac:dyDescent="0.25">
      <c r="A136" t="s">
        <v>109</v>
      </c>
      <c r="B136" s="2" t="s">
        <v>19</v>
      </c>
      <c r="C136" s="2" t="s">
        <v>20</v>
      </c>
      <c r="D136" s="2">
        <v>1</v>
      </c>
      <c r="E136" s="2">
        <v>4</v>
      </c>
      <c r="F136" s="2">
        <v>1</v>
      </c>
      <c r="G136" s="2">
        <v>7</v>
      </c>
      <c r="H136" s="2">
        <v>7</v>
      </c>
      <c r="I136" s="2">
        <v>0</v>
      </c>
      <c r="J136" s="2">
        <v>0</v>
      </c>
      <c r="K136" s="2">
        <v>4</v>
      </c>
      <c r="L136" s="2">
        <v>0</v>
      </c>
      <c r="M136" s="2">
        <v>0</v>
      </c>
      <c r="N136" s="2">
        <v>0</v>
      </c>
      <c r="O136" s="2">
        <v>0</v>
      </c>
      <c r="P136" s="2">
        <f t="shared" si="2"/>
        <v>24</v>
      </c>
      <c r="Q136" s="2">
        <v>0</v>
      </c>
      <c r="R136" s="2"/>
    </row>
    <row r="137" spans="1:18" x14ac:dyDescent="0.25">
      <c r="A137" t="s">
        <v>70</v>
      </c>
      <c r="B137" s="2" t="s">
        <v>19</v>
      </c>
      <c r="C137" s="2" t="s">
        <v>20</v>
      </c>
      <c r="D137" s="2">
        <v>1</v>
      </c>
      <c r="E137" s="2">
        <v>2</v>
      </c>
      <c r="F137" s="2">
        <v>11</v>
      </c>
      <c r="G137" s="2">
        <v>0</v>
      </c>
      <c r="H137" s="2">
        <v>4</v>
      </c>
      <c r="I137" s="2">
        <v>0</v>
      </c>
      <c r="J137" s="2">
        <v>2</v>
      </c>
      <c r="K137" s="2">
        <v>6</v>
      </c>
      <c r="L137" s="2">
        <v>1</v>
      </c>
      <c r="M137" s="2">
        <v>1</v>
      </c>
      <c r="N137" s="2">
        <v>0</v>
      </c>
      <c r="O137" s="2">
        <v>0</v>
      </c>
      <c r="P137" s="2">
        <f t="shared" si="2"/>
        <v>28</v>
      </c>
      <c r="Q137" s="2">
        <v>3</v>
      </c>
      <c r="R137" s="2"/>
    </row>
    <row r="138" spans="1:18" x14ac:dyDescent="0.25">
      <c r="A138" t="s">
        <v>110</v>
      </c>
      <c r="B138" s="2" t="s">
        <v>19</v>
      </c>
      <c r="C138" s="2" t="s">
        <v>42</v>
      </c>
      <c r="D138" s="2">
        <v>0</v>
      </c>
      <c r="E138" s="2">
        <v>0</v>
      </c>
      <c r="F138" s="2">
        <v>1</v>
      </c>
      <c r="G138" s="2">
        <v>0</v>
      </c>
      <c r="H138" s="2">
        <v>7</v>
      </c>
      <c r="I138" s="2">
        <v>0</v>
      </c>
      <c r="J138" s="2">
        <v>2</v>
      </c>
      <c r="K138" s="2">
        <v>0</v>
      </c>
      <c r="L138" s="2">
        <v>1</v>
      </c>
      <c r="M138" s="2">
        <v>0</v>
      </c>
      <c r="N138" s="2">
        <v>0</v>
      </c>
      <c r="O138" s="2">
        <v>0</v>
      </c>
      <c r="P138" s="2">
        <f t="shared" si="2"/>
        <v>11</v>
      </c>
      <c r="Q138" s="2">
        <v>0</v>
      </c>
      <c r="R138" s="2"/>
    </row>
    <row r="139" spans="1:18" x14ac:dyDescent="0.25">
      <c r="A139" t="s">
        <v>118</v>
      </c>
      <c r="B139" s="2" t="s">
        <v>30</v>
      </c>
      <c r="C139" s="2" t="s">
        <v>25</v>
      </c>
      <c r="D139" s="2">
        <v>37</v>
      </c>
      <c r="E139" s="2">
        <v>5</v>
      </c>
      <c r="F139" s="2">
        <v>8</v>
      </c>
      <c r="G139" s="2">
        <v>1</v>
      </c>
      <c r="H139" s="2">
        <v>22</v>
      </c>
      <c r="I139" s="2">
        <v>10</v>
      </c>
      <c r="J139" s="2">
        <v>12</v>
      </c>
      <c r="K139" s="2">
        <v>6</v>
      </c>
      <c r="L139" s="2">
        <v>3</v>
      </c>
      <c r="M139" s="2">
        <v>2</v>
      </c>
      <c r="N139" s="2">
        <v>4</v>
      </c>
      <c r="O139" s="2">
        <v>6</v>
      </c>
      <c r="P139" s="2">
        <f t="shared" si="2"/>
        <v>116</v>
      </c>
      <c r="Q139" s="2">
        <v>17</v>
      </c>
      <c r="R139" s="2"/>
    </row>
    <row r="140" spans="1:18" x14ac:dyDescent="0.25">
      <c r="A140" t="s">
        <v>124</v>
      </c>
      <c r="B140" s="2" t="s">
        <v>30</v>
      </c>
      <c r="C140" s="2" t="s">
        <v>20</v>
      </c>
      <c r="D140" s="2">
        <v>6</v>
      </c>
      <c r="E140" s="2">
        <v>8</v>
      </c>
      <c r="F140" s="2">
        <v>10</v>
      </c>
      <c r="G140" s="2">
        <v>1</v>
      </c>
      <c r="H140" s="2">
        <v>18</v>
      </c>
      <c r="I140" s="2">
        <v>0</v>
      </c>
      <c r="J140" s="2">
        <v>0</v>
      </c>
      <c r="K140" s="2">
        <v>12</v>
      </c>
      <c r="L140" s="2">
        <v>1</v>
      </c>
      <c r="M140" s="2">
        <v>0</v>
      </c>
      <c r="N140" s="2">
        <v>3</v>
      </c>
      <c r="O140" s="2">
        <v>1</v>
      </c>
      <c r="P140" s="2">
        <f t="shared" si="2"/>
        <v>60</v>
      </c>
      <c r="Q140" s="2">
        <v>8</v>
      </c>
      <c r="R140" s="2"/>
    </row>
    <row r="141" spans="1:18" x14ac:dyDescent="0.25">
      <c r="A141" t="s">
        <v>249</v>
      </c>
      <c r="B141" s="2" t="s">
        <v>49</v>
      </c>
      <c r="C141" s="2" t="s">
        <v>25</v>
      </c>
      <c r="D141" s="2">
        <v>1</v>
      </c>
      <c r="E141" s="2">
        <v>10</v>
      </c>
      <c r="F141" s="2">
        <v>2</v>
      </c>
      <c r="G141" s="2">
        <v>10</v>
      </c>
      <c r="H141" s="2">
        <v>17</v>
      </c>
      <c r="I141" s="2">
        <v>0</v>
      </c>
      <c r="J141" s="2">
        <v>0</v>
      </c>
      <c r="K141" s="2">
        <v>3</v>
      </c>
      <c r="L141" s="2">
        <v>4</v>
      </c>
      <c r="M141" s="2">
        <v>2</v>
      </c>
      <c r="N141" s="2">
        <v>1</v>
      </c>
      <c r="O141" s="2">
        <v>0</v>
      </c>
      <c r="P141" s="2">
        <f t="shared" si="2"/>
        <v>50</v>
      </c>
      <c r="Q141" s="2">
        <v>2</v>
      </c>
      <c r="R141" s="2"/>
    </row>
    <row r="142" spans="1:18" x14ac:dyDescent="0.25">
      <c r="A142" t="s">
        <v>127</v>
      </c>
      <c r="B142" s="2" t="s">
        <v>19</v>
      </c>
      <c r="C142" s="2" t="s">
        <v>42</v>
      </c>
      <c r="D142" s="2">
        <v>3</v>
      </c>
      <c r="E142" s="2">
        <v>3</v>
      </c>
      <c r="F142" s="2">
        <v>4</v>
      </c>
      <c r="G142" s="2">
        <v>0</v>
      </c>
      <c r="H142" s="2">
        <v>20</v>
      </c>
      <c r="I142" s="2">
        <v>0</v>
      </c>
      <c r="J142" s="2">
        <v>1</v>
      </c>
      <c r="K142" s="2">
        <v>6</v>
      </c>
      <c r="L142" s="2">
        <v>0</v>
      </c>
      <c r="M142" s="2">
        <v>0</v>
      </c>
      <c r="N142" s="2">
        <v>1</v>
      </c>
      <c r="O142" s="2">
        <v>2</v>
      </c>
      <c r="P142" s="2">
        <f t="shared" si="2"/>
        <v>40</v>
      </c>
      <c r="Q142" s="2">
        <v>1</v>
      </c>
      <c r="R142" s="2"/>
    </row>
    <row r="143" spans="1:18" x14ac:dyDescent="0.25">
      <c r="A143" t="s">
        <v>125</v>
      </c>
      <c r="B143" s="2" t="s">
        <v>126</v>
      </c>
      <c r="C143" s="2" t="s">
        <v>20</v>
      </c>
      <c r="D143" s="2">
        <v>1</v>
      </c>
      <c r="E143" s="2">
        <v>1</v>
      </c>
      <c r="F143" s="2">
        <v>6</v>
      </c>
      <c r="G143" s="2">
        <v>1</v>
      </c>
      <c r="H143" s="2">
        <v>5</v>
      </c>
      <c r="I143" s="2">
        <v>0</v>
      </c>
      <c r="J143" s="2">
        <v>0</v>
      </c>
      <c r="K143" s="2">
        <v>1</v>
      </c>
      <c r="L143" s="2">
        <v>1</v>
      </c>
      <c r="M143" s="2">
        <v>0</v>
      </c>
      <c r="N143" s="2">
        <v>1</v>
      </c>
      <c r="O143" s="2">
        <v>0</v>
      </c>
      <c r="P143" s="2">
        <f t="shared" si="2"/>
        <v>17</v>
      </c>
      <c r="Q143" s="2">
        <v>1</v>
      </c>
      <c r="R143" s="2"/>
    </row>
    <row r="144" spans="1:18" x14ac:dyDescent="0.25">
      <c r="A144" t="s">
        <v>242</v>
      </c>
      <c r="B144" s="2" t="s">
        <v>19</v>
      </c>
      <c r="C144" s="2" t="s">
        <v>20</v>
      </c>
      <c r="D144" s="2">
        <v>2</v>
      </c>
      <c r="E144" s="2">
        <v>6</v>
      </c>
      <c r="F144" s="2">
        <v>8</v>
      </c>
      <c r="G144" s="2">
        <v>0</v>
      </c>
      <c r="H144" s="2">
        <v>17</v>
      </c>
      <c r="I144" s="2">
        <v>1</v>
      </c>
      <c r="J144" s="2">
        <v>0</v>
      </c>
      <c r="K144" s="2">
        <v>2</v>
      </c>
      <c r="L144" s="2">
        <v>2</v>
      </c>
      <c r="M144" s="2">
        <v>0</v>
      </c>
      <c r="N144" s="2">
        <v>1</v>
      </c>
      <c r="O144" s="2">
        <v>0</v>
      </c>
      <c r="P144" s="2">
        <f t="shared" si="2"/>
        <v>39</v>
      </c>
      <c r="Q144" s="2">
        <v>2</v>
      </c>
      <c r="R144" s="2"/>
    </row>
    <row r="145" spans="1:18" x14ac:dyDescent="0.25">
      <c r="A145" t="s">
        <v>26</v>
      </c>
      <c r="B145" s="2" t="s">
        <v>19</v>
      </c>
      <c r="C145" s="2" t="s">
        <v>20</v>
      </c>
      <c r="D145" s="2">
        <v>2</v>
      </c>
      <c r="E145" s="2">
        <v>9</v>
      </c>
      <c r="F145" s="2">
        <v>7</v>
      </c>
      <c r="G145" s="2">
        <v>0</v>
      </c>
      <c r="H145" s="2">
        <v>2</v>
      </c>
      <c r="I145" s="2">
        <v>0</v>
      </c>
      <c r="J145" s="2">
        <v>1</v>
      </c>
      <c r="K145" s="2">
        <v>4</v>
      </c>
      <c r="L145" s="2">
        <v>1</v>
      </c>
      <c r="M145" s="2">
        <v>1</v>
      </c>
      <c r="N145" s="2">
        <v>0</v>
      </c>
      <c r="O145" s="2">
        <v>0</v>
      </c>
      <c r="P145" s="2">
        <f t="shared" si="2"/>
        <v>27</v>
      </c>
      <c r="Q145" s="2">
        <v>0</v>
      </c>
      <c r="R145" s="2"/>
    </row>
    <row r="146" spans="1:18" x14ac:dyDescent="0.25">
      <c r="A146" t="s">
        <v>28</v>
      </c>
      <c r="B146" s="2" t="s">
        <v>19</v>
      </c>
      <c r="C146" s="2" t="s">
        <v>20</v>
      </c>
      <c r="D146" s="2">
        <v>0</v>
      </c>
      <c r="E146" s="2">
        <v>1</v>
      </c>
      <c r="F146" s="2">
        <v>0</v>
      </c>
      <c r="G146" s="2">
        <v>0</v>
      </c>
      <c r="H146" s="2">
        <v>5</v>
      </c>
      <c r="I146" s="2">
        <v>0</v>
      </c>
      <c r="J146" s="2">
        <v>0</v>
      </c>
      <c r="K146" s="2">
        <v>0</v>
      </c>
      <c r="L146" s="2">
        <v>0</v>
      </c>
      <c r="M146" s="2">
        <v>0</v>
      </c>
      <c r="N146" s="2">
        <v>0</v>
      </c>
      <c r="O146" s="2">
        <v>3</v>
      </c>
      <c r="P146" s="2">
        <f t="shared" si="2"/>
        <v>9</v>
      </c>
      <c r="Q146" s="2">
        <v>0</v>
      </c>
      <c r="R146" s="2"/>
    </row>
    <row r="147" spans="1:18" x14ac:dyDescent="0.25">
      <c r="A147" t="s">
        <v>135</v>
      </c>
      <c r="B147" s="2" t="s">
        <v>19</v>
      </c>
      <c r="C147" s="2" t="s">
        <v>20</v>
      </c>
      <c r="D147" s="2">
        <v>0</v>
      </c>
      <c r="E147" s="2">
        <v>7</v>
      </c>
      <c r="F147" s="2">
        <v>5</v>
      </c>
      <c r="G147" s="2">
        <v>0</v>
      </c>
      <c r="H147" s="2">
        <v>11</v>
      </c>
      <c r="I147" s="2">
        <v>0</v>
      </c>
      <c r="J147" s="2">
        <v>9</v>
      </c>
      <c r="K147" s="2">
        <v>1</v>
      </c>
      <c r="L147" s="2">
        <v>0</v>
      </c>
      <c r="M147" s="2">
        <v>0</v>
      </c>
      <c r="N147" s="2">
        <v>0</v>
      </c>
      <c r="O147" s="2">
        <v>1</v>
      </c>
      <c r="P147" s="2">
        <f t="shared" si="2"/>
        <v>34</v>
      </c>
      <c r="Q147" s="2">
        <v>14</v>
      </c>
      <c r="R147" s="2"/>
    </row>
    <row r="148" spans="1:18" x14ac:dyDescent="0.25">
      <c r="A148" t="s">
        <v>241</v>
      </c>
      <c r="B148" s="2" t="s">
        <v>19</v>
      </c>
      <c r="C148" s="2" t="s">
        <v>20</v>
      </c>
      <c r="D148" s="2">
        <v>1</v>
      </c>
      <c r="E148" s="2">
        <v>1</v>
      </c>
      <c r="F148" s="2">
        <v>3</v>
      </c>
      <c r="G148" s="2">
        <v>0</v>
      </c>
      <c r="H148" s="2">
        <v>4</v>
      </c>
      <c r="I148" s="2">
        <v>0</v>
      </c>
      <c r="J148" s="2">
        <v>1</v>
      </c>
      <c r="K148" s="2">
        <v>4</v>
      </c>
      <c r="L148" s="2">
        <v>1</v>
      </c>
      <c r="M148" s="2">
        <v>0</v>
      </c>
      <c r="N148" s="2">
        <v>0</v>
      </c>
      <c r="O148" s="2">
        <v>1</v>
      </c>
      <c r="P148" s="2">
        <f t="shared" si="2"/>
        <v>16</v>
      </c>
      <c r="Q148" s="2">
        <v>0</v>
      </c>
      <c r="R148" s="2"/>
    </row>
    <row r="149" spans="1:18" x14ac:dyDescent="0.25">
      <c r="A149" t="s">
        <v>86</v>
      </c>
      <c r="B149" s="2" t="s">
        <v>19</v>
      </c>
      <c r="C149" s="2" t="s">
        <v>42</v>
      </c>
      <c r="D149" s="2">
        <v>1</v>
      </c>
      <c r="E149" s="2">
        <v>4</v>
      </c>
      <c r="F149" s="2">
        <v>6</v>
      </c>
      <c r="G149" s="2">
        <v>0</v>
      </c>
      <c r="H149" s="2">
        <v>6</v>
      </c>
      <c r="I149" s="2">
        <v>0</v>
      </c>
      <c r="J149" s="2">
        <v>0</v>
      </c>
      <c r="K149" s="2">
        <v>6</v>
      </c>
      <c r="L149" s="2">
        <v>1</v>
      </c>
      <c r="M149" s="2">
        <v>0</v>
      </c>
      <c r="N149" s="2">
        <v>0</v>
      </c>
      <c r="O149" s="2">
        <v>0</v>
      </c>
      <c r="P149" s="2">
        <f t="shared" si="2"/>
        <v>24</v>
      </c>
      <c r="Q149" s="2">
        <v>5</v>
      </c>
      <c r="R149" s="2"/>
    </row>
    <row r="150" spans="1:18" x14ac:dyDescent="0.25">
      <c r="A150" t="s">
        <v>173</v>
      </c>
      <c r="B150" s="2" t="s">
        <v>19</v>
      </c>
      <c r="C150" s="2" t="s">
        <v>42</v>
      </c>
      <c r="D150" s="2">
        <v>0</v>
      </c>
      <c r="E150" s="2">
        <v>0</v>
      </c>
      <c r="F150" s="2">
        <v>15</v>
      </c>
      <c r="G150" s="2">
        <v>0</v>
      </c>
      <c r="H150" s="2">
        <v>5</v>
      </c>
      <c r="I150" s="2">
        <v>0</v>
      </c>
      <c r="J150" s="2">
        <v>0</v>
      </c>
      <c r="K150" s="2">
        <v>3</v>
      </c>
      <c r="L150" s="2">
        <v>0</v>
      </c>
      <c r="M150" s="2">
        <v>0</v>
      </c>
      <c r="N150" s="2">
        <v>0</v>
      </c>
      <c r="O150" s="2">
        <v>0</v>
      </c>
      <c r="P150" s="2">
        <f t="shared" si="2"/>
        <v>23</v>
      </c>
      <c r="Q150" s="2">
        <v>0</v>
      </c>
      <c r="R150" s="2"/>
    </row>
    <row r="151" spans="1:18" x14ac:dyDescent="0.25">
      <c r="A151" t="s">
        <v>246</v>
      </c>
      <c r="B151" s="2" t="s">
        <v>19</v>
      </c>
      <c r="C151" s="2" t="s">
        <v>114</v>
      </c>
      <c r="D151" s="2">
        <v>0</v>
      </c>
      <c r="E151" s="2">
        <v>4</v>
      </c>
      <c r="F151" s="2">
        <v>2</v>
      </c>
      <c r="G151" s="2">
        <v>2</v>
      </c>
      <c r="H151" s="2">
        <v>5</v>
      </c>
      <c r="I151" s="2">
        <v>0</v>
      </c>
      <c r="J151" s="2">
        <v>0</v>
      </c>
      <c r="K151" s="2">
        <v>1</v>
      </c>
      <c r="L151" s="2">
        <v>0</v>
      </c>
      <c r="M151" s="2">
        <v>0</v>
      </c>
      <c r="N151" s="2">
        <v>3</v>
      </c>
      <c r="O151" s="2">
        <v>0</v>
      </c>
      <c r="P151" s="2">
        <f t="shared" si="2"/>
        <v>17</v>
      </c>
      <c r="Q151" s="2">
        <v>0</v>
      </c>
      <c r="R151" s="2"/>
    </row>
    <row r="152" spans="1:18" x14ac:dyDescent="0.25">
      <c r="A152" t="s">
        <v>165</v>
      </c>
      <c r="B152" s="2" t="s">
        <v>19</v>
      </c>
      <c r="C152" s="2" t="s">
        <v>20</v>
      </c>
      <c r="D152" s="2">
        <v>1</v>
      </c>
      <c r="E152" s="2">
        <v>2</v>
      </c>
      <c r="F152" s="2">
        <v>5</v>
      </c>
      <c r="G152" s="2">
        <v>0</v>
      </c>
      <c r="H152" s="2">
        <v>8</v>
      </c>
      <c r="I152" s="2">
        <v>1</v>
      </c>
      <c r="J152" s="2">
        <v>6</v>
      </c>
      <c r="K152" s="2">
        <v>8</v>
      </c>
      <c r="L152" s="2">
        <v>1</v>
      </c>
      <c r="M152" s="2">
        <v>0</v>
      </c>
      <c r="N152" s="2">
        <v>5</v>
      </c>
      <c r="O152" s="2">
        <v>0</v>
      </c>
      <c r="P152" s="2">
        <f t="shared" si="2"/>
        <v>37</v>
      </c>
      <c r="Q152" s="2">
        <v>9</v>
      </c>
      <c r="R152" s="2"/>
    </row>
    <row r="153" spans="1:18" x14ac:dyDescent="0.25">
      <c r="A153" t="s">
        <v>165</v>
      </c>
      <c r="B153" s="2" t="s">
        <v>167</v>
      </c>
      <c r="C153" s="2" t="s">
        <v>20</v>
      </c>
      <c r="D153" s="2">
        <v>8</v>
      </c>
      <c r="E153" s="2">
        <v>1</v>
      </c>
      <c r="F153" s="2">
        <v>1</v>
      </c>
      <c r="G153" s="2">
        <v>0</v>
      </c>
      <c r="H153" s="2">
        <v>14</v>
      </c>
      <c r="I153" s="2">
        <v>2</v>
      </c>
      <c r="J153" s="2">
        <v>4</v>
      </c>
      <c r="K153" s="2">
        <v>8</v>
      </c>
      <c r="L153" s="2">
        <v>3</v>
      </c>
      <c r="M153" s="2">
        <v>0</v>
      </c>
      <c r="N153" s="2">
        <v>10</v>
      </c>
      <c r="O153" s="2">
        <v>2</v>
      </c>
      <c r="P153" s="2">
        <f t="shared" si="2"/>
        <v>53</v>
      </c>
      <c r="Q153" s="2">
        <v>12</v>
      </c>
      <c r="R153" s="2"/>
    </row>
    <row r="154" spans="1:18" x14ac:dyDescent="0.25">
      <c r="A154" t="s">
        <v>165</v>
      </c>
      <c r="B154" s="2" t="s">
        <v>166</v>
      </c>
      <c r="C154" s="2" t="s">
        <v>20</v>
      </c>
      <c r="D154" s="2">
        <v>1</v>
      </c>
      <c r="E154" s="2">
        <v>0</v>
      </c>
      <c r="F154" s="2">
        <v>1</v>
      </c>
      <c r="G154" s="2">
        <v>0</v>
      </c>
      <c r="H154" s="2">
        <v>6</v>
      </c>
      <c r="I154" s="2">
        <v>6</v>
      </c>
      <c r="J154" s="2">
        <v>1</v>
      </c>
      <c r="K154" s="2">
        <v>4</v>
      </c>
      <c r="L154" s="2">
        <v>0</v>
      </c>
      <c r="M154" s="2">
        <v>0</v>
      </c>
      <c r="N154" s="2">
        <v>1</v>
      </c>
      <c r="O154" s="2">
        <v>0</v>
      </c>
      <c r="P154" s="2">
        <f t="shared" si="2"/>
        <v>20</v>
      </c>
      <c r="Q154" s="2">
        <v>1</v>
      </c>
      <c r="R154" s="2"/>
    </row>
    <row r="155" spans="1:18" x14ac:dyDescent="0.25">
      <c r="A155" t="s">
        <v>169</v>
      </c>
      <c r="B155" s="2" t="s">
        <v>19</v>
      </c>
      <c r="C155" s="2" t="s">
        <v>20</v>
      </c>
      <c r="D155" s="2">
        <v>1</v>
      </c>
      <c r="E155" s="2">
        <v>6</v>
      </c>
      <c r="F155" s="2">
        <v>0</v>
      </c>
      <c r="G155" s="2">
        <v>0</v>
      </c>
      <c r="H155" s="2">
        <v>0</v>
      </c>
      <c r="I155" s="2">
        <v>0</v>
      </c>
      <c r="J155" s="2">
        <v>0</v>
      </c>
      <c r="K155" s="2">
        <v>1</v>
      </c>
      <c r="L155" s="2">
        <v>3</v>
      </c>
      <c r="M155" s="2">
        <v>0</v>
      </c>
      <c r="N155" s="2">
        <v>0</v>
      </c>
      <c r="O155" s="2">
        <v>0</v>
      </c>
      <c r="P155" s="2">
        <f t="shared" si="2"/>
        <v>11</v>
      </c>
      <c r="Q155" s="2">
        <v>1</v>
      </c>
      <c r="R155" s="2"/>
    </row>
    <row r="156" spans="1:18" x14ac:dyDescent="0.25">
      <c r="A156" t="s">
        <v>238</v>
      </c>
      <c r="B156" s="2" t="s">
        <v>19</v>
      </c>
      <c r="C156" s="2" t="s">
        <v>20</v>
      </c>
      <c r="D156" s="2">
        <v>2</v>
      </c>
      <c r="E156" s="2">
        <v>9</v>
      </c>
      <c r="F156" s="2">
        <v>17</v>
      </c>
      <c r="G156" s="2">
        <v>0</v>
      </c>
      <c r="H156" s="2">
        <v>17</v>
      </c>
      <c r="I156" s="2">
        <v>0</v>
      </c>
      <c r="J156" s="2">
        <v>2</v>
      </c>
      <c r="K156" s="2">
        <v>9</v>
      </c>
      <c r="L156" s="2">
        <v>1</v>
      </c>
      <c r="M156" s="2">
        <v>0</v>
      </c>
      <c r="N156" s="2">
        <v>0</v>
      </c>
      <c r="O156" s="2">
        <v>0</v>
      </c>
      <c r="P156" s="2">
        <f t="shared" si="2"/>
        <v>57</v>
      </c>
      <c r="Q156" s="2">
        <v>7</v>
      </c>
      <c r="R156" s="2"/>
    </row>
    <row r="157" spans="1:18" x14ac:dyDescent="0.25">
      <c r="A157" t="s">
        <v>43</v>
      </c>
      <c r="B157" s="2" t="s">
        <v>19</v>
      </c>
      <c r="C157" s="2" t="s">
        <v>164</v>
      </c>
      <c r="D157" s="2">
        <v>0</v>
      </c>
      <c r="E157" s="2">
        <v>5</v>
      </c>
      <c r="F157" s="2">
        <v>0</v>
      </c>
      <c r="G157" s="2">
        <v>0</v>
      </c>
      <c r="H157" s="2">
        <v>2</v>
      </c>
      <c r="I157" s="2">
        <v>0</v>
      </c>
      <c r="J157" s="2">
        <v>0</v>
      </c>
      <c r="K157" s="2">
        <v>2</v>
      </c>
      <c r="L157" s="2">
        <v>0</v>
      </c>
      <c r="M157" s="2">
        <v>0</v>
      </c>
      <c r="N157" s="2">
        <v>0</v>
      </c>
      <c r="O157" s="2">
        <v>0</v>
      </c>
      <c r="P157" s="2">
        <f t="shared" si="2"/>
        <v>9</v>
      </c>
      <c r="Q157" s="2">
        <v>1</v>
      </c>
      <c r="R157" s="2"/>
    </row>
    <row r="158" spans="1:18" x14ac:dyDescent="0.25">
      <c r="A158" t="s">
        <v>87</v>
      </c>
      <c r="B158" s="2" t="s">
        <v>19</v>
      </c>
      <c r="C158" s="2" t="s">
        <v>20</v>
      </c>
      <c r="D158" s="2">
        <v>1</v>
      </c>
      <c r="E158" s="2">
        <v>5</v>
      </c>
      <c r="F158" s="2">
        <v>5</v>
      </c>
      <c r="G158" s="2">
        <v>0</v>
      </c>
      <c r="H158" s="2">
        <v>2</v>
      </c>
      <c r="I158" s="2">
        <v>0</v>
      </c>
      <c r="J158" s="2">
        <v>0</v>
      </c>
      <c r="K158" s="2">
        <v>2</v>
      </c>
      <c r="L158" s="2">
        <v>1</v>
      </c>
      <c r="M158" s="2">
        <v>0</v>
      </c>
      <c r="N158" s="2">
        <v>0</v>
      </c>
      <c r="O158" s="2">
        <v>1</v>
      </c>
      <c r="P158" s="2">
        <f t="shared" si="2"/>
        <v>17</v>
      </c>
      <c r="Q158" s="2">
        <v>2</v>
      </c>
      <c r="R158" s="2"/>
    </row>
    <row r="159" spans="1:18" x14ac:dyDescent="0.25">
      <c r="A159" t="s">
        <v>186</v>
      </c>
      <c r="B159" s="2" t="s">
        <v>19</v>
      </c>
      <c r="C159" s="2" t="s">
        <v>20</v>
      </c>
      <c r="D159" s="2">
        <v>4</v>
      </c>
      <c r="E159" s="2">
        <v>27</v>
      </c>
      <c r="F159" s="2">
        <v>19</v>
      </c>
      <c r="G159" s="2">
        <v>0</v>
      </c>
      <c r="H159" s="2">
        <v>38</v>
      </c>
      <c r="I159" s="2">
        <v>9</v>
      </c>
      <c r="J159" s="2">
        <v>12</v>
      </c>
      <c r="K159" s="2">
        <v>12</v>
      </c>
      <c r="L159" s="2">
        <v>4</v>
      </c>
      <c r="M159" s="2">
        <v>7</v>
      </c>
      <c r="N159" s="2">
        <v>15</v>
      </c>
      <c r="O159" s="2">
        <v>1</v>
      </c>
      <c r="P159" s="2">
        <f t="shared" si="2"/>
        <v>148</v>
      </c>
      <c r="Q159" s="2">
        <v>6</v>
      </c>
      <c r="R159" s="2"/>
    </row>
    <row r="160" spans="1:18" x14ac:dyDescent="0.25">
      <c r="A160" t="s">
        <v>95</v>
      </c>
      <c r="B160" s="2" t="s">
        <v>19</v>
      </c>
      <c r="C160" s="2" t="s">
        <v>25</v>
      </c>
      <c r="D160" s="2">
        <v>2</v>
      </c>
      <c r="E160" s="2">
        <v>4</v>
      </c>
      <c r="F160" s="2">
        <v>2</v>
      </c>
      <c r="G160" s="2">
        <v>0</v>
      </c>
      <c r="H160" s="2">
        <v>2</v>
      </c>
      <c r="I160" s="2">
        <v>0</v>
      </c>
      <c r="J160" s="2">
        <v>0</v>
      </c>
      <c r="K160" s="2">
        <v>4</v>
      </c>
      <c r="L160" s="2">
        <v>1</v>
      </c>
      <c r="M160" s="2">
        <v>1</v>
      </c>
      <c r="N160" s="2">
        <v>1</v>
      </c>
      <c r="O160" s="2">
        <v>0</v>
      </c>
      <c r="P160" s="2">
        <f t="shared" si="2"/>
        <v>17</v>
      </c>
      <c r="Q160" s="2">
        <v>2</v>
      </c>
      <c r="R160" s="2"/>
    </row>
    <row r="161" spans="1:18" x14ac:dyDescent="0.25">
      <c r="A161" t="s">
        <v>247</v>
      </c>
      <c r="B161" s="2" t="s">
        <v>19</v>
      </c>
      <c r="C161" s="2" t="s">
        <v>25</v>
      </c>
      <c r="D161" s="2">
        <v>0</v>
      </c>
      <c r="E161" s="2">
        <v>10</v>
      </c>
      <c r="F161" s="2">
        <v>6</v>
      </c>
      <c r="G161" s="2">
        <v>0</v>
      </c>
      <c r="H161" s="2">
        <v>1</v>
      </c>
      <c r="I161" s="2">
        <v>0</v>
      </c>
      <c r="J161" s="2">
        <v>1</v>
      </c>
      <c r="K161" s="2">
        <v>2</v>
      </c>
      <c r="L161" s="2">
        <v>0</v>
      </c>
      <c r="M161" s="2">
        <v>0</v>
      </c>
      <c r="N161" s="2">
        <v>2</v>
      </c>
      <c r="O161" s="2">
        <v>0</v>
      </c>
      <c r="P161" s="2">
        <f t="shared" si="2"/>
        <v>22</v>
      </c>
      <c r="Q161" s="2">
        <v>36</v>
      </c>
      <c r="R161" s="2"/>
    </row>
    <row r="162" spans="1:18" x14ac:dyDescent="0.25">
      <c r="A162" t="s">
        <v>168</v>
      </c>
      <c r="B162" s="2" t="s">
        <v>19</v>
      </c>
      <c r="C162" s="2" t="s">
        <v>20</v>
      </c>
      <c r="D162" s="2">
        <v>11</v>
      </c>
      <c r="E162" s="2">
        <v>6</v>
      </c>
      <c r="F162" s="2">
        <v>33</v>
      </c>
      <c r="G162" s="2">
        <v>0</v>
      </c>
      <c r="H162" s="2">
        <v>24</v>
      </c>
      <c r="I162" s="2">
        <v>0</v>
      </c>
      <c r="J162" s="2">
        <v>3</v>
      </c>
      <c r="K162" s="2">
        <v>13</v>
      </c>
      <c r="L162" s="2">
        <v>0</v>
      </c>
      <c r="M162" s="2">
        <v>0</v>
      </c>
      <c r="N162" s="2">
        <v>6</v>
      </c>
      <c r="O162" s="2">
        <v>1</v>
      </c>
      <c r="P162" s="2">
        <f t="shared" si="2"/>
        <v>97</v>
      </c>
      <c r="Q162" s="2">
        <v>10</v>
      </c>
      <c r="R162" s="2"/>
    </row>
    <row r="163" spans="1:18" x14ac:dyDescent="0.25">
      <c r="A163" t="s">
        <v>183</v>
      </c>
      <c r="B163" s="2" t="s">
        <v>19</v>
      </c>
      <c r="C163" s="2" t="s">
        <v>20</v>
      </c>
      <c r="D163" s="2">
        <v>2</v>
      </c>
      <c r="E163" s="2">
        <v>4</v>
      </c>
      <c r="F163" s="2">
        <v>3</v>
      </c>
      <c r="G163" s="2">
        <v>0</v>
      </c>
      <c r="H163" s="2">
        <v>3</v>
      </c>
      <c r="I163" s="2">
        <v>0</v>
      </c>
      <c r="J163" s="2">
        <v>1</v>
      </c>
      <c r="K163" s="2">
        <v>2</v>
      </c>
      <c r="L163" s="2">
        <v>5</v>
      </c>
      <c r="M163" s="2">
        <v>0</v>
      </c>
      <c r="N163" s="2">
        <v>0</v>
      </c>
      <c r="O163" s="2">
        <v>0</v>
      </c>
      <c r="P163" s="2">
        <f t="shared" si="2"/>
        <v>20</v>
      </c>
      <c r="Q163" s="2">
        <v>11</v>
      </c>
      <c r="R163" s="2"/>
    </row>
    <row r="164" spans="1:18" x14ac:dyDescent="0.25">
      <c r="A164" t="s">
        <v>184</v>
      </c>
      <c r="B164" s="2" t="s">
        <v>19</v>
      </c>
      <c r="C164" s="2" t="s">
        <v>25</v>
      </c>
      <c r="D164" s="2">
        <v>1</v>
      </c>
      <c r="E164" s="2">
        <v>5</v>
      </c>
      <c r="F164" s="2">
        <v>4</v>
      </c>
      <c r="G164" s="2">
        <v>0</v>
      </c>
      <c r="H164" s="2">
        <v>4</v>
      </c>
      <c r="I164" s="2">
        <v>0</v>
      </c>
      <c r="J164" s="2">
        <v>2</v>
      </c>
      <c r="K164" s="2">
        <v>5</v>
      </c>
      <c r="L164" s="2">
        <v>2</v>
      </c>
      <c r="M164" s="2">
        <v>0</v>
      </c>
      <c r="N164" s="2">
        <v>1</v>
      </c>
      <c r="O164" s="2">
        <v>0</v>
      </c>
      <c r="P164" s="2">
        <f t="shared" si="2"/>
        <v>24</v>
      </c>
      <c r="Q164" s="2">
        <v>2</v>
      </c>
      <c r="R164" s="2"/>
    </row>
    <row r="165" spans="1:18" x14ac:dyDescent="0.25">
      <c r="A165" t="s">
        <v>48</v>
      </c>
      <c r="B165" s="2" t="s">
        <v>49</v>
      </c>
      <c r="C165" s="2" t="s">
        <v>20</v>
      </c>
      <c r="D165" s="2">
        <v>0</v>
      </c>
      <c r="E165" s="2">
        <v>1</v>
      </c>
      <c r="F165" s="2">
        <v>1</v>
      </c>
      <c r="G165" s="2">
        <v>0</v>
      </c>
      <c r="H165" s="2">
        <v>2</v>
      </c>
      <c r="I165" s="2">
        <v>0</v>
      </c>
      <c r="J165" s="2">
        <v>0</v>
      </c>
      <c r="K165" s="2">
        <v>1</v>
      </c>
      <c r="L165" s="2">
        <v>0</v>
      </c>
      <c r="M165" s="2">
        <v>0</v>
      </c>
      <c r="N165" s="2">
        <v>0</v>
      </c>
      <c r="O165" s="2">
        <v>0</v>
      </c>
      <c r="P165" s="2">
        <f t="shared" si="2"/>
        <v>5</v>
      </c>
      <c r="Q165" s="2">
        <v>0</v>
      </c>
      <c r="R165" s="2"/>
    </row>
    <row r="166" spans="1:18" x14ac:dyDescent="0.25">
      <c r="A166" t="s">
        <v>122</v>
      </c>
      <c r="B166" s="2" t="s">
        <v>19</v>
      </c>
      <c r="C166" s="2" t="s">
        <v>42</v>
      </c>
      <c r="D166" s="2">
        <v>0</v>
      </c>
      <c r="E166" s="2">
        <v>1</v>
      </c>
      <c r="F166" s="2">
        <v>2</v>
      </c>
      <c r="G166" s="2">
        <v>0</v>
      </c>
      <c r="H166" s="2">
        <v>1</v>
      </c>
      <c r="I166" s="2">
        <v>0</v>
      </c>
      <c r="J166" s="2">
        <v>0</v>
      </c>
      <c r="K166" s="2">
        <v>1</v>
      </c>
      <c r="L166" s="2">
        <v>1</v>
      </c>
      <c r="M166" s="2">
        <v>0</v>
      </c>
      <c r="N166" s="2">
        <v>0</v>
      </c>
      <c r="O166" s="2">
        <v>0</v>
      </c>
      <c r="P166" s="2">
        <f t="shared" si="2"/>
        <v>6</v>
      </c>
      <c r="Q166" s="2">
        <v>1</v>
      </c>
      <c r="R166" s="2"/>
    </row>
    <row r="167" spans="1:18" x14ac:dyDescent="0.25">
      <c r="A167" t="s">
        <v>47</v>
      </c>
      <c r="B167" s="2" t="s">
        <v>19</v>
      </c>
      <c r="C167" s="2" t="s">
        <v>20</v>
      </c>
      <c r="D167" s="2">
        <v>1</v>
      </c>
      <c r="E167" s="2">
        <v>9</v>
      </c>
      <c r="F167" s="2">
        <v>5</v>
      </c>
      <c r="G167" s="2">
        <v>0</v>
      </c>
      <c r="H167" s="2">
        <v>10</v>
      </c>
      <c r="I167" s="2">
        <v>0</v>
      </c>
      <c r="J167" s="2">
        <v>0</v>
      </c>
      <c r="K167" s="2">
        <v>10</v>
      </c>
      <c r="L167" s="2">
        <v>3</v>
      </c>
      <c r="M167" s="2">
        <v>0</v>
      </c>
      <c r="N167" s="2">
        <v>2</v>
      </c>
      <c r="O167" s="2">
        <v>1</v>
      </c>
      <c r="P167" s="2">
        <f t="shared" si="2"/>
        <v>41</v>
      </c>
      <c r="Q167" s="2">
        <v>4</v>
      </c>
      <c r="R167" s="2"/>
    </row>
    <row r="168" spans="1:18" x14ac:dyDescent="0.25">
      <c r="A168" t="s">
        <v>187</v>
      </c>
      <c r="B168" s="2" t="s">
        <v>19</v>
      </c>
      <c r="C168" s="2" t="s">
        <v>20</v>
      </c>
      <c r="D168" s="2">
        <v>2</v>
      </c>
      <c r="E168" s="2">
        <v>9</v>
      </c>
      <c r="F168" s="2">
        <v>1</v>
      </c>
      <c r="G168" s="2">
        <v>0</v>
      </c>
      <c r="H168" s="2">
        <v>2</v>
      </c>
      <c r="I168" s="2">
        <v>0</v>
      </c>
      <c r="J168" s="2">
        <v>3</v>
      </c>
      <c r="K168" s="2">
        <v>3</v>
      </c>
      <c r="L168" s="2">
        <v>0</v>
      </c>
      <c r="M168" s="2">
        <v>0</v>
      </c>
      <c r="N168" s="2">
        <v>0</v>
      </c>
      <c r="O168" s="2">
        <v>0</v>
      </c>
      <c r="P168" s="2">
        <f t="shared" si="2"/>
        <v>20</v>
      </c>
      <c r="Q168" s="2">
        <v>3</v>
      </c>
      <c r="R168" s="2"/>
    </row>
    <row r="169" spans="1:18" x14ac:dyDescent="0.25">
      <c r="A169" t="s">
        <v>52</v>
      </c>
      <c r="B169" s="2" t="s">
        <v>49</v>
      </c>
      <c r="C169" s="2" t="s">
        <v>20</v>
      </c>
      <c r="D169" s="2">
        <v>1</v>
      </c>
      <c r="E169" s="2">
        <v>1</v>
      </c>
      <c r="F169" s="2">
        <v>12</v>
      </c>
      <c r="G169" s="2">
        <v>0</v>
      </c>
      <c r="H169" s="2">
        <v>2</v>
      </c>
      <c r="I169" s="2">
        <v>0</v>
      </c>
      <c r="J169" s="2">
        <v>0</v>
      </c>
      <c r="K169" s="2">
        <v>2</v>
      </c>
      <c r="L169" s="2">
        <v>0</v>
      </c>
      <c r="M169" s="2">
        <v>0</v>
      </c>
      <c r="N169" s="2">
        <v>0</v>
      </c>
      <c r="O169" s="2">
        <v>0</v>
      </c>
      <c r="P169" s="2">
        <f t="shared" si="2"/>
        <v>18</v>
      </c>
      <c r="Q169" s="2">
        <v>1</v>
      </c>
      <c r="R169" s="2"/>
    </row>
    <row r="170" spans="1:18" x14ac:dyDescent="0.25">
      <c r="A170" t="s">
        <v>111</v>
      </c>
      <c r="B170" s="2" t="s">
        <v>19</v>
      </c>
      <c r="C170" s="2" t="s">
        <v>20</v>
      </c>
      <c r="D170" s="2">
        <v>0</v>
      </c>
      <c r="E170" s="2">
        <v>9</v>
      </c>
      <c r="F170" s="2">
        <v>1</v>
      </c>
      <c r="G170" s="2">
        <v>1</v>
      </c>
      <c r="H170" s="2">
        <v>3</v>
      </c>
      <c r="I170" s="2">
        <v>0</v>
      </c>
      <c r="J170" s="2">
        <v>0</v>
      </c>
      <c r="K170" s="2">
        <v>3</v>
      </c>
      <c r="L170" s="2">
        <v>1</v>
      </c>
      <c r="M170" s="2">
        <v>0</v>
      </c>
      <c r="N170" s="2">
        <v>4</v>
      </c>
      <c r="O170" s="2">
        <v>2</v>
      </c>
      <c r="P170" s="2">
        <f t="shared" si="2"/>
        <v>24</v>
      </c>
      <c r="Q170" s="2">
        <v>0</v>
      </c>
      <c r="R170" s="2"/>
    </row>
    <row r="171" spans="1:18" x14ac:dyDescent="0.25">
      <c r="A171" t="s">
        <v>123</v>
      </c>
      <c r="B171" s="2" t="s">
        <v>19</v>
      </c>
      <c r="C171" s="2" t="s">
        <v>20</v>
      </c>
      <c r="D171" s="2">
        <v>0</v>
      </c>
      <c r="E171" s="2">
        <v>8</v>
      </c>
      <c r="F171" s="2">
        <v>2</v>
      </c>
      <c r="G171" s="2">
        <v>0</v>
      </c>
      <c r="H171" s="2">
        <v>9</v>
      </c>
      <c r="I171" s="2">
        <v>2</v>
      </c>
      <c r="J171" s="2">
        <v>2</v>
      </c>
      <c r="K171" s="2">
        <v>5</v>
      </c>
      <c r="L171" s="2">
        <v>0</v>
      </c>
      <c r="M171" s="2">
        <v>0</v>
      </c>
      <c r="N171" s="2">
        <v>1</v>
      </c>
      <c r="O171" s="2">
        <v>0</v>
      </c>
      <c r="P171" s="2">
        <f t="shared" si="2"/>
        <v>29</v>
      </c>
      <c r="Q171" s="2">
        <v>3</v>
      </c>
      <c r="R171" s="2"/>
    </row>
    <row r="172" spans="1:18" x14ac:dyDescent="0.25">
      <c r="A172" t="s">
        <v>108</v>
      </c>
      <c r="B172" s="2" t="s">
        <v>19</v>
      </c>
      <c r="C172" s="2" t="s">
        <v>20</v>
      </c>
      <c r="D172" s="2">
        <v>0</v>
      </c>
      <c r="E172" s="2">
        <v>3</v>
      </c>
      <c r="F172" s="2">
        <v>10</v>
      </c>
      <c r="G172" s="2">
        <v>0</v>
      </c>
      <c r="H172" s="2">
        <v>4</v>
      </c>
      <c r="I172" s="2">
        <v>0</v>
      </c>
      <c r="J172" s="2">
        <v>0</v>
      </c>
      <c r="K172" s="2">
        <v>1</v>
      </c>
      <c r="L172" s="2">
        <v>1</v>
      </c>
      <c r="M172" s="2">
        <v>0</v>
      </c>
      <c r="N172" s="2">
        <v>0</v>
      </c>
      <c r="O172" s="2">
        <v>0</v>
      </c>
      <c r="P172" s="2">
        <f t="shared" si="2"/>
        <v>19</v>
      </c>
      <c r="Q172" s="2">
        <v>0</v>
      </c>
      <c r="R172" s="2"/>
    </row>
    <row r="173" spans="1:18" x14ac:dyDescent="0.25">
      <c r="A173" t="s">
        <v>158</v>
      </c>
      <c r="B173" s="2" t="s">
        <v>159</v>
      </c>
      <c r="C173" s="2" t="s">
        <v>20</v>
      </c>
      <c r="D173" s="2">
        <v>0</v>
      </c>
      <c r="E173" s="2">
        <v>1</v>
      </c>
      <c r="F173" s="2">
        <v>0</v>
      </c>
      <c r="G173" s="2">
        <v>9</v>
      </c>
      <c r="H173" s="2">
        <v>6</v>
      </c>
      <c r="I173" s="2">
        <v>0</v>
      </c>
      <c r="J173" s="2">
        <v>8</v>
      </c>
      <c r="K173" s="2">
        <v>35</v>
      </c>
      <c r="L173" s="2">
        <v>7</v>
      </c>
      <c r="M173" s="2">
        <v>7</v>
      </c>
      <c r="N173" s="2">
        <v>3</v>
      </c>
      <c r="O173" s="2">
        <v>0</v>
      </c>
      <c r="P173" s="2">
        <f t="shared" si="2"/>
        <v>76</v>
      </c>
      <c r="Q173" s="2">
        <v>7</v>
      </c>
      <c r="R173" s="2"/>
    </row>
    <row r="174" spans="1:18" x14ac:dyDescent="0.25">
      <c r="A174" t="s">
        <v>154</v>
      </c>
      <c r="B174" s="2" t="s">
        <v>19</v>
      </c>
      <c r="C174" s="2" t="s">
        <v>20</v>
      </c>
      <c r="D174" s="2">
        <v>2</v>
      </c>
      <c r="E174" s="2">
        <v>5</v>
      </c>
      <c r="F174" s="2">
        <v>9</v>
      </c>
      <c r="G174" s="2">
        <v>0</v>
      </c>
      <c r="H174" s="2">
        <v>8</v>
      </c>
      <c r="I174" s="2">
        <v>0</v>
      </c>
      <c r="J174" s="2">
        <v>1</v>
      </c>
      <c r="K174" s="2">
        <v>1</v>
      </c>
      <c r="L174" s="2">
        <v>1</v>
      </c>
      <c r="M174" s="2">
        <v>1</v>
      </c>
      <c r="N174" s="2">
        <v>0</v>
      </c>
      <c r="O174" s="2">
        <v>0</v>
      </c>
      <c r="P174" s="2">
        <f t="shared" si="2"/>
        <v>28</v>
      </c>
      <c r="Q174" s="2">
        <v>0</v>
      </c>
      <c r="R174" s="2"/>
    </row>
    <row r="175" spans="1:18" x14ac:dyDescent="0.25">
      <c r="J175" s="69"/>
      <c r="P175" s="70">
        <f>SUM(P2:P174)</f>
        <v>7140</v>
      </c>
      <c r="R175" s="2"/>
    </row>
    <row r="176" spans="1:18" x14ac:dyDescent="0.25">
      <c r="D176" t="s">
        <v>616</v>
      </c>
      <c r="E176" t="s">
        <v>617</v>
      </c>
      <c r="F176" t="s">
        <v>618</v>
      </c>
      <c r="G176" t="s">
        <v>619</v>
      </c>
      <c r="H176" t="s">
        <v>620</v>
      </c>
      <c r="I176" t="s">
        <v>621</v>
      </c>
      <c r="J176" t="s">
        <v>622</v>
      </c>
      <c r="K176" t="s">
        <v>623</v>
      </c>
      <c r="L176" t="s">
        <v>624</v>
      </c>
      <c r="M176" t="s">
        <v>625</v>
      </c>
      <c r="N176" t="s">
        <v>626</v>
      </c>
      <c r="O176" t="s">
        <v>627</v>
      </c>
      <c r="P176" t="s">
        <v>280</v>
      </c>
      <c r="Q176" t="s">
        <v>288</v>
      </c>
    </row>
    <row r="177" spans="1:17" x14ac:dyDescent="0.25">
      <c r="C177" s="2">
        <v>7140</v>
      </c>
      <c r="D177" s="2">
        <f t="shared" ref="D177:O177" si="3">SUM(D2:D174)</f>
        <v>568</v>
      </c>
      <c r="E177" s="2">
        <f t="shared" si="3"/>
        <v>988</v>
      </c>
      <c r="F177" s="2">
        <f t="shared" si="3"/>
        <v>1357</v>
      </c>
      <c r="G177" s="2">
        <f t="shared" si="3"/>
        <v>273</v>
      </c>
      <c r="H177" s="2">
        <f t="shared" si="3"/>
        <v>1495</v>
      </c>
      <c r="I177" s="2">
        <f t="shared" si="3"/>
        <v>236</v>
      </c>
      <c r="J177" s="2">
        <f t="shared" si="3"/>
        <v>494</v>
      </c>
      <c r="K177" s="2">
        <f t="shared" si="3"/>
        <v>900</v>
      </c>
      <c r="L177" s="2">
        <f t="shared" si="3"/>
        <v>227</v>
      </c>
      <c r="M177" s="2">
        <f t="shared" si="3"/>
        <v>87</v>
      </c>
      <c r="N177" s="2">
        <f t="shared" si="3"/>
        <v>285</v>
      </c>
      <c r="O177" s="2">
        <f t="shared" si="3"/>
        <v>230</v>
      </c>
      <c r="P177" s="2">
        <f>SUM(D177+E177+F177+G177+H177+I177+J177+K177+L177+M177+N177+O177)</f>
        <v>7140</v>
      </c>
      <c r="Q177" s="2">
        <f>SUM(Q2:Q174)</f>
        <v>1140</v>
      </c>
    </row>
    <row r="178" spans="1:17" x14ac:dyDescent="0.25">
      <c r="A178" s="17"/>
      <c r="B178" s="17"/>
      <c r="C178" s="69"/>
      <c r="D178" s="17">
        <f>D177/P177</f>
        <v>7.9551820728291311E-2</v>
      </c>
      <c r="E178" s="17">
        <f>E177/P177</f>
        <v>0.13837535014005603</v>
      </c>
      <c r="F178" s="17">
        <f>F177/P177</f>
        <v>0.19005602240896358</v>
      </c>
      <c r="G178" s="17">
        <f>G177/P177</f>
        <v>3.8235294117647062E-2</v>
      </c>
      <c r="H178" s="17">
        <f>H177/P177</f>
        <v>0.20938375350140057</v>
      </c>
      <c r="I178" s="17">
        <f>I177/P177</f>
        <v>3.3053221288515407E-2</v>
      </c>
      <c r="J178" s="17">
        <f>J177/P177</f>
        <v>6.9187675070028015E-2</v>
      </c>
      <c r="K178" s="17">
        <f>K177/P177</f>
        <v>0.12605042016806722</v>
      </c>
      <c r="L178" s="17">
        <f>L177/P177</f>
        <v>3.1792717086834732E-2</v>
      </c>
      <c r="M178" s="17">
        <f>M177/P177</f>
        <v>1.2184873949579832E-2</v>
      </c>
      <c r="N178" s="17">
        <f>N177/P177</f>
        <v>3.9915966386554619E-2</v>
      </c>
      <c r="O178" s="17">
        <f>O177/P177</f>
        <v>3.2212885154061621E-2</v>
      </c>
      <c r="P178" s="17">
        <f>P177/P177</f>
        <v>1</v>
      </c>
      <c r="Q178" s="17"/>
    </row>
    <row r="179" spans="1:17" x14ac:dyDescent="0.25">
      <c r="C179" t="s">
        <v>628</v>
      </c>
      <c r="D179" s="71">
        <f>D178+E178+F178+G178</f>
        <v>0.44621848739495795</v>
      </c>
      <c r="E179" s="72"/>
      <c r="F179" s="72"/>
      <c r="G179" s="72"/>
      <c r="H179" s="73">
        <f>H178+I178</f>
        <v>0.24243697478991597</v>
      </c>
      <c r="I179" s="7"/>
      <c r="J179" s="74">
        <f>J178+K178</f>
        <v>0.19523809523809524</v>
      </c>
      <c r="K179" s="74"/>
    </row>
    <row r="181" spans="1:17" x14ac:dyDescent="0.25">
      <c r="D181" s="2"/>
      <c r="E181" s="2"/>
      <c r="F181" s="2"/>
      <c r="G181" s="2"/>
      <c r="H181" s="2"/>
      <c r="I181" s="2"/>
      <c r="J181" s="2"/>
      <c r="K181"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6E9AC-F1C5-42BD-8086-CC574F903665}">
  <dimension ref="A1:AM183"/>
  <sheetViews>
    <sheetView topLeftCell="V28" workbookViewId="0">
      <selection activeCell="AD13" sqref="AD13"/>
    </sheetView>
  </sheetViews>
  <sheetFormatPr defaultRowHeight="15" x14ac:dyDescent="0.25"/>
  <sheetData>
    <row r="1" spans="1:39" x14ac:dyDescent="0.25">
      <c r="A1" s="6" t="s">
        <v>0</v>
      </c>
      <c r="B1" s="6" t="s">
        <v>1</v>
      </c>
      <c r="C1" s="6" t="s">
        <v>629</v>
      </c>
      <c r="D1" s="6" t="s">
        <v>630</v>
      </c>
      <c r="E1" s="6" t="s">
        <v>631</v>
      </c>
      <c r="F1" s="6" t="s">
        <v>632</v>
      </c>
      <c r="G1" s="6" t="s">
        <v>633</v>
      </c>
      <c r="H1" s="6" t="s">
        <v>634</v>
      </c>
      <c r="I1" s="6" t="s">
        <v>635</v>
      </c>
      <c r="J1" s="6" t="s">
        <v>636</v>
      </c>
      <c r="K1" s="6" t="s">
        <v>637</v>
      </c>
      <c r="L1" s="6" t="s">
        <v>638</v>
      </c>
      <c r="M1" s="6"/>
      <c r="N1" s="6" t="s">
        <v>639</v>
      </c>
      <c r="O1" s="6" t="s">
        <v>640</v>
      </c>
      <c r="P1" s="6" t="s">
        <v>641</v>
      </c>
      <c r="Q1" s="6" t="s">
        <v>642</v>
      </c>
      <c r="R1" s="6" t="s">
        <v>643</v>
      </c>
      <c r="S1" s="6"/>
      <c r="T1" s="6"/>
      <c r="U1" s="6"/>
      <c r="V1" s="6" t="s">
        <v>0</v>
      </c>
      <c r="W1" s="6" t="s">
        <v>1</v>
      </c>
      <c r="X1" s="6" t="s">
        <v>629</v>
      </c>
      <c r="Y1" s="6" t="s">
        <v>630</v>
      </c>
      <c r="Z1" s="6" t="s">
        <v>631</v>
      </c>
      <c r="AA1" s="6" t="s">
        <v>632</v>
      </c>
      <c r="AB1" s="6" t="s">
        <v>633</v>
      </c>
      <c r="AC1" s="6" t="s">
        <v>634</v>
      </c>
      <c r="AD1" s="6" t="s">
        <v>635</v>
      </c>
      <c r="AE1" s="6" t="s">
        <v>636</v>
      </c>
      <c r="AF1" s="6" t="s">
        <v>637</v>
      </c>
      <c r="AG1" s="6" t="s">
        <v>638</v>
      </c>
      <c r="AH1" s="6" t="s">
        <v>640</v>
      </c>
      <c r="AI1" s="6" t="s">
        <v>639</v>
      </c>
      <c r="AJ1" s="6" t="s">
        <v>641</v>
      </c>
      <c r="AK1" s="6" t="s">
        <v>642</v>
      </c>
      <c r="AL1" s="6" t="s">
        <v>643</v>
      </c>
      <c r="AM1" s="6"/>
    </row>
    <row r="2" spans="1:39" x14ac:dyDescent="0.25">
      <c r="A2" t="s">
        <v>37</v>
      </c>
      <c r="B2" t="s">
        <v>19</v>
      </c>
      <c r="C2">
        <v>2</v>
      </c>
      <c r="D2">
        <v>4</v>
      </c>
      <c r="E2">
        <v>12</v>
      </c>
      <c r="H2">
        <v>2</v>
      </c>
      <c r="I2">
        <v>2</v>
      </c>
      <c r="P2">
        <f>SUM(C2:O2)</f>
        <v>22</v>
      </c>
      <c r="Q2" s="19">
        <v>0</v>
      </c>
      <c r="V2" t="s">
        <v>37</v>
      </c>
      <c r="W2" t="s">
        <v>19</v>
      </c>
      <c r="X2">
        <v>2</v>
      </c>
      <c r="Y2">
        <v>4</v>
      </c>
      <c r="Z2">
        <v>12</v>
      </c>
      <c r="AC2">
        <v>2</v>
      </c>
      <c r="AD2">
        <v>2</v>
      </c>
      <c r="AJ2">
        <f t="shared" ref="AJ2:AJ33" si="0">SUM(X2:AI2)</f>
        <v>22</v>
      </c>
      <c r="AK2" s="19">
        <v>0</v>
      </c>
    </row>
    <row r="3" spans="1:39" x14ac:dyDescent="0.25">
      <c r="A3" t="s">
        <v>129</v>
      </c>
      <c r="B3" t="s">
        <v>19</v>
      </c>
      <c r="C3">
        <v>0</v>
      </c>
      <c r="D3">
        <v>2</v>
      </c>
      <c r="E3">
        <v>5</v>
      </c>
      <c r="F3">
        <v>0</v>
      </c>
      <c r="G3">
        <v>2</v>
      </c>
      <c r="H3">
        <v>1</v>
      </c>
      <c r="K3">
        <v>1</v>
      </c>
      <c r="P3">
        <f t="shared" ref="P3:P66" si="1">SUM(C3:O3)</f>
        <v>11</v>
      </c>
      <c r="Q3" s="19">
        <v>0</v>
      </c>
      <c r="R3">
        <v>1</v>
      </c>
      <c r="V3" t="s">
        <v>129</v>
      </c>
      <c r="W3" t="s">
        <v>19</v>
      </c>
      <c r="X3">
        <v>0</v>
      </c>
      <c r="Y3">
        <v>2</v>
      </c>
      <c r="Z3">
        <v>5</v>
      </c>
      <c r="AA3">
        <v>0</v>
      </c>
      <c r="AB3">
        <v>2</v>
      </c>
      <c r="AC3">
        <v>1</v>
      </c>
      <c r="AF3">
        <v>1</v>
      </c>
      <c r="AJ3">
        <f t="shared" si="0"/>
        <v>11</v>
      </c>
      <c r="AK3" s="19">
        <v>0</v>
      </c>
      <c r="AL3">
        <v>1</v>
      </c>
    </row>
    <row r="4" spans="1:39" x14ac:dyDescent="0.25">
      <c r="A4" t="s">
        <v>58</v>
      </c>
      <c r="B4" t="s">
        <v>19</v>
      </c>
      <c r="C4">
        <v>2</v>
      </c>
      <c r="D4">
        <v>8</v>
      </c>
      <c r="E4">
        <v>14</v>
      </c>
      <c r="F4">
        <v>0</v>
      </c>
      <c r="G4">
        <v>17</v>
      </c>
      <c r="H4">
        <v>0</v>
      </c>
      <c r="I4">
        <v>1</v>
      </c>
      <c r="J4">
        <v>2</v>
      </c>
      <c r="K4">
        <v>0</v>
      </c>
      <c r="L4">
        <v>0</v>
      </c>
      <c r="N4">
        <v>0</v>
      </c>
      <c r="O4">
        <v>0</v>
      </c>
      <c r="P4">
        <f t="shared" si="1"/>
        <v>44</v>
      </c>
      <c r="Q4" s="19">
        <v>0</v>
      </c>
      <c r="R4">
        <v>21</v>
      </c>
      <c r="V4" t="s">
        <v>58</v>
      </c>
      <c r="W4" t="s">
        <v>19</v>
      </c>
      <c r="X4">
        <v>2</v>
      </c>
      <c r="Y4">
        <v>8</v>
      </c>
      <c r="Z4">
        <v>14</v>
      </c>
      <c r="AA4">
        <v>0</v>
      </c>
      <c r="AB4">
        <v>17</v>
      </c>
      <c r="AC4">
        <v>0</v>
      </c>
      <c r="AD4">
        <v>1</v>
      </c>
      <c r="AE4">
        <v>2</v>
      </c>
      <c r="AF4">
        <v>0</v>
      </c>
      <c r="AG4">
        <v>0</v>
      </c>
      <c r="AH4">
        <v>0</v>
      </c>
      <c r="AI4">
        <v>0</v>
      </c>
      <c r="AJ4">
        <f t="shared" si="0"/>
        <v>44</v>
      </c>
      <c r="AK4" s="19">
        <v>0</v>
      </c>
      <c r="AL4">
        <v>21</v>
      </c>
    </row>
    <row r="5" spans="1:39" x14ac:dyDescent="0.25">
      <c r="A5" t="s">
        <v>56</v>
      </c>
      <c r="B5" t="s">
        <v>19</v>
      </c>
      <c r="C5">
        <v>1</v>
      </c>
      <c r="D5">
        <v>11</v>
      </c>
      <c r="E5">
        <v>4</v>
      </c>
      <c r="F5">
        <v>4</v>
      </c>
      <c r="G5">
        <v>3</v>
      </c>
      <c r="J5">
        <v>5</v>
      </c>
      <c r="K5">
        <v>1</v>
      </c>
      <c r="L5">
        <v>2</v>
      </c>
      <c r="P5">
        <f t="shared" si="1"/>
        <v>31</v>
      </c>
      <c r="Q5" s="19">
        <v>6.4516129032258063E-2</v>
      </c>
      <c r="R5">
        <v>6</v>
      </c>
      <c r="V5" t="s">
        <v>56</v>
      </c>
      <c r="W5" t="s">
        <v>19</v>
      </c>
      <c r="X5">
        <v>1</v>
      </c>
      <c r="Y5">
        <v>11</v>
      </c>
      <c r="Z5">
        <v>4</v>
      </c>
      <c r="AA5">
        <v>4</v>
      </c>
      <c r="AB5">
        <v>3</v>
      </c>
      <c r="AE5">
        <v>5</v>
      </c>
      <c r="AF5">
        <v>1</v>
      </c>
      <c r="AG5">
        <v>2</v>
      </c>
      <c r="AJ5">
        <f t="shared" si="0"/>
        <v>31</v>
      </c>
      <c r="AK5" s="19">
        <v>6.4516129032258063E-2</v>
      </c>
      <c r="AL5">
        <v>6</v>
      </c>
    </row>
    <row r="6" spans="1:39" x14ac:dyDescent="0.25">
      <c r="A6" t="s">
        <v>54</v>
      </c>
      <c r="B6" t="s">
        <v>19</v>
      </c>
      <c r="G6">
        <v>6</v>
      </c>
      <c r="I6">
        <v>1</v>
      </c>
      <c r="J6">
        <v>2</v>
      </c>
      <c r="P6">
        <f t="shared" si="1"/>
        <v>9</v>
      </c>
      <c r="Q6" s="19">
        <v>0</v>
      </c>
      <c r="V6" t="s">
        <v>54</v>
      </c>
      <c r="W6" t="s">
        <v>19</v>
      </c>
      <c r="AB6">
        <v>6</v>
      </c>
      <c r="AD6">
        <v>1</v>
      </c>
      <c r="AE6">
        <v>2</v>
      </c>
      <c r="AJ6">
        <f t="shared" si="0"/>
        <v>9</v>
      </c>
      <c r="AK6" s="19">
        <v>0</v>
      </c>
    </row>
    <row r="7" spans="1:39" x14ac:dyDescent="0.25">
      <c r="A7" t="s">
        <v>88</v>
      </c>
      <c r="B7" t="s">
        <v>19</v>
      </c>
      <c r="C7">
        <v>0</v>
      </c>
      <c r="D7">
        <v>4</v>
      </c>
      <c r="E7">
        <v>2</v>
      </c>
      <c r="F7">
        <v>0</v>
      </c>
      <c r="G7">
        <v>1</v>
      </c>
      <c r="H7">
        <v>0</v>
      </c>
      <c r="I7">
        <v>0</v>
      </c>
      <c r="J7">
        <v>0</v>
      </c>
      <c r="K7">
        <v>2</v>
      </c>
      <c r="L7">
        <v>0</v>
      </c>
      <c r="N7">
        <v>0</v>
      </c>
      <c r="O7">
        <v>0</v>
      </c>
      <c r="P7">
        <f t="shared" si="1"/>
        <v>9</v>
      </c>
      <c r="Q7" s="19">
        <v>0</v>
      </c>
      <c r="R7">
        <v>2</v>
      </c>
      <c r="V7" t="s">
        <v>88</v>
      </c>
      <c r="W7" t="s">
        <v>19</v>
      </c>
      <c r="X7">
        <v>0</v>
      </c>
      <c r="Y7">
        <v>4</v>
      </c>
      <c r="Z7">
        <v>2</v>
      </c>
      <c r="AA7">
        <v>0</v>
      </c>
      <c r="AB7">
        <v>1</v>
      </c>
      <c r="AC7">
        <v>0</v>
      </c>
      <c r="AD7">
        <v>0</v>
      </c>
      <c r="AE7">
        <v>0</v>
      </c>
      <c r="AF7">
        <v>2</v>
      </c>
      <c r="AG7">
        <v>0</v>
      </c>
      <c r="AH7">
        <v>0</v>
      </c>
      <c r="AI7">
        <v>0</v>
      </c>
      <c r="AJ7">
        <f t="shared" si="0"/>
        <v>9</v>
      </c>
      <c r="AK7" s="19">
        <v>0</v>
      </c>
      <c r="AL7">
        <v>2</v>
      </c>
    </row>
    <row r="8" spans="1:39" x14ac:dyDescent="0.25">
      <c r="A8" t="s">
        <v>139</v>
      </c>
      <c r="B8" t="s">
        <v>19</v>
      </c>
      <c r="C8">
        <v>1</v>
      </c>
      <c r="D8">
        <v>7</v>
      </c>
      <c r="E8">
        <v>10</v>
      </c>
      <c r="F8">
        <v>1</v>
      </c>
      <c r="G8">
        <v>21</v>
      </c>
      <c r="H8">
        <v>0</v>
      </c>
      <c r="I8">
        <v>1</v>
      </c>
      <c r="J8">
        <v>7</v>
      </c>
      <c r="K8">
        <v>0</v>
      </c>
      <c r="L8">
        <v>10</v>
      </c>
      <c r="N8">
        <v>0</v>
      </c>
      <c r="O8">
        <v>0</v>
      </c>
      <c r="P8">
        <f t="shared" si="1"/>
        <v>58</v>
      </c>
      <c r="Q8" s="19">
        <v>0.17241379310344829</v>
      </c>
      <c r="R8">
        <v>21</v>
      </c>
      <c r="V8" t="s">
        <v>139</v>
      </c>
      <c r="W8" t="s">
        <v>19</v>
      </c>
      <c r="X8">
        <v>1</v>
      </c>
      <c r="Y8">
        <v>7</v>
      </c>
      <c r="Z8">
        <v>10</v>
      </c>
      <c r="AA8">
        <v>1</v>
      </c>
      <c r="AB8">
        <v>21</v>
      </c>
      <c r="AC8">
        <v>0</v>
      </c>
      <c r="AD8">
        <v>1</v>
      </c>
      <c r="AE8">
        <v>7</v>
      </c>
      <c r="AF8">
        <v>0</v>
      </c>
      <c r="AG8">
        <v>10</v>
      </c>
      <c r="AH8">
        <v>0</v>
      </c>
      <c r="AI8">
        <v>0</v>
      </c>
      <c r="AJ8">
        <f t="shared" si="0"/>
        <v>58</v>
      </c>
      <c r="AK8" s="19">
        <v>0.17241379310344829</v>
      </c>
      <c r="AL8">
        <v>21</v>
      </c>
    </row>
    <row r="9" spans="1:39" x14ac:dyDescent="0.25">
      <c r="A9" t="s">
        <v>140</v>
      </c>
      <c r="B9" t="s">
        <v>19</v>
      </c>
      <c r="C9">
        <v>0</v>
      </c>
      <c r="D9">
        <v>4</v>
      </c>
      <c r="E9">
        <v>3</v>
      </c>
      <c r="F9">
        <v>0</v>
      </c>
      <c r="G9">
        <v>6</v>
      </c>
      <c r="H9">
        <v>0</v>
      </c>
      <c r="I9">
        <v>2</v>
      </c>
      <c r="J9">
        <v>3</v>
      </c>
      <c r="K9">
        <v>2</v>
      </c>
      <c r="L9">
        <v>4</v>
      </c>
      <c r="N9">
        <v>0</v>
      </c>
      <c r="O9">
        <v>0</v>
      </c>
      <c r="P9">
        <f t="shared" si="1"/>
        <v>24</v>
      </c>
      <c r="Q9" s="19">
        <v>0.16666666666666666</v>
      </c>
      <c r="R9">
        <v>2</v>
      </c>
      <c r="V9" t="s">
        <v>140</v>
      </c>
      <c r="W9" t="s">
        <v>19</v>
      </c>
      <c r="X9">
        <v>0</v>
      </c>
      <c r="Y9">
        <v>4</v>
      </c>
      <c r="Z9">
        <v>3</v>
      </c>
      <c r="AA9">
        <v>0</v>
      </c>
      <c r="AB9">
        <v>6</v>
      </c>
      <c r="AC9">
        <v>0</v>
      </c>
      <c r="AD9">
        <v>2</v>
      </c>
      <c r="AE9">
        <v>3</v>
      </c>
      <c r="AF9">
        <v>2</v>
      </c>
      <c r="AG9">
        <v>4</v>
      </c>
      <c r="AH9">
        <v>0</v>
      </c>
      <c r="AI9">
        <v>0</v>
      </c>
      <c r="AJ9">
        <f t="shared" si="0"/>
        <v>24</v>
      </c>
      <c r="AK9" s="19">
        <v>0.16666666666666666</v>
      </c>
      <c r="AL9">
        <v>2</v>
      </c>
    </row>
    <row r="10" spans="1:39" x14ac:dyDescent="0.25">
      <c r="A10" t="s">
        <v>96</v>
      </c>
      <c r="B10" t="s">
        <v>19</v>
      </c>
      <c r="C10">
        <v>0</v>
      </c>
      <c r="D10">
        <v>8</v>
      </c>
      <c r="E10">
        <v>6</v>
      </c>
      <c r="F10">
        <v>0</v>
      </c>
      <c r="G10">
        <v>3</v>
      </c>
      <c r="H10">
        <v>0</v>
      </c>
      <c r="I10">
        <v>2</v>
      </c>
      <c r="J10">
        <v>1</v>
      </c>
      <c r="K10">
        <v>0</v>
      </c>
      <c r="L10">
        <v>0</v>
      </c>
      <c r="N10">
        <v>0</v>
      </c>
      <c r="O10">
        <v>0</v>
      </c>
      <c r="P10">
        <f t="shared" si="1"/>
        <v>20</v>
      </c>
      <c r="Q10" s="19">
        <v>0</v>
      </c>
      <c r="R10">
        <v>0</v>
      </c>
      <c r="V10" t="s">
        <v>96</v>
      </c>
      <c r="W10" t="s">
        <v>19</v>
      </c>
      <c r="X10">
        <v>0</v>
      </c>
      <c r="Y10">
        <v>8</v>
      </c>
      <c r="Z10">
        <v>6</v>
      </c>
      <c r="AA10">
        <v>0</v>
      </c>
      <c r="AB10">
        <v>3</v>
      </c>
      <c r="AC10">
        <v>0</v>
      </c>
      <c r="AD10">
        <v>2</v>
      </c>
      <c r="AE10">
        <v>1</v>
      </c>
      <c r="AF10">
        <v>0</v>
      </c>
      <c r="AG10">
        <v>0</v>
      </c>
      <c r="AH10">
        <v>0</v>
      </c>
      <c r="AI10">
        <v>0</v>
      </c>
      <c r="AJ10">
        <f t="shared" si="0"/>
        <v>20</v>
      </c>
      <c r="AK10" s="19">
        <v>0</v>
      </c>
      <c r="AL10">
        <v>0</v>
      </c>
    </row>
    <row r="11" spans="1:39" x14ac:dyDescent="0.25">
      <c r="A11" t="s">
        <v>261</v>
      </c>
      <c r="B11" t="s">
        <v>19</v>
      </c>
      <c r="C11">
        <v>14</v>
      </c>
      <c r="D11">
        <v>2</v>
      </c>
      <c r="E11">
        <v>4</v>
      </c>
      <c r="F11">
        <v>0</v>
      </c>
      <c r="G11">
        <v>4</v>
      </c>
      <c r="H11">
        <v>0</v>
      </c>
      <c r="I11">
        <v>4</v>
      </c>
      <c r="J11">
        <v>4</v>
      </c>
      <c r="K11">
        <v>3</v>
      </c>
      <c r="L11">
        <v>3</v>
      </c>
      <c r="N11">
        <v>6</v>
      </c>
      <c r="O11">
        <v>3</v>
      </c>
      <c r="P11">
        <f t="shared" si="1"/>
        <v>47</v>
      </c>
      <c r="Q11" s="19">
        <v>6.3829787234042548E-2</v>
      </c>
      <c r="R11">
        <v>2</v>
      </c>
      <c r="V11" t="s">
        <v>261</v>
      </c>
      <c r="W11" t="s">
        <v>19</v>
      </c>
      <c r="X11">
        <v>14</v>
      </c>
      <c r="Y11">
        <v>2</v>
      </c>
      <c r="Z11">
        <v>4</v>
      </c>
      <c r="AA11">
        <v>0</v>
      </c>
      <c r="AB11">
        <v>4</v>
      </c>
      <c r="AC11">
        <v>0</v>
      </c>
      <c r="AD11">
        <v>4</v>
      </c>
      <c r="AE11">
        <v>4</v>
      </c>
      <c r="AF11">
        <v>3</v>
      </c>
      <c r="AG11">
        <v>3</v>
      </c>
      <c r="AH11">
        <v>3</v>
      </c>
      <c r="AI11">
        <v>6</v>
      </c>
      <c r="AJ11">
        <f t="shared" si="0"/>
        <v>47</v>
      </c>
      <c r="AK11" s="19">
        <v>6.3829787234042548E-2</v>
      </c>
      <c r="AL11">
        <v>2</v>
      </c>
    </row>
    <row r="12" spans="1:39" x14ac:dyDescent="0.25">
      <c r="A12" t="s">
        <v>46</v>
      </c>
      <c r="B12" t="s">
        <v>19</v>
      </c>
      <c r="C12">
        <v>1</v>
      </c>
      <c r="D12">
        <v>1</v>
      </c>
      <c r="E12">
        <v>1</v>
      </c>
      <c r="G12">
        <v>4</v>
      </c>
      <c r="J12">
        <v>2</v>
      </c>
      <c r="K12">
        <v>3</v>
      </c>
      <c r="O12">
        <v>1</v>
      </c>
      <c r="P12">
        <f t="shared" si="1"/>
        <v>13</v>
      </c>
      <c r="Q12" s="19">
        <v>0</v>
      </c>
      <c r="V12" t="s">
        <v>46</v>
      </c>
      <c r="W12" t="s">
        <v>19</v>
      </c>
      <c r="X12">
        <v>1</v>
      </c>
      <c r="Y12">
        <v>1</v>
      </c>
      <c r="Z12">
        <v>1</v>
      </c>
      <c r="AB12">
        <v>4</v>
      </c>
      <c r="AE12">
        <v>2</v>
      </c>
      <c r="AF12">
        <v>3</v>
      </c>
      <c r="AH12">
        <v>1</v>
      </c>
      <c r="AJ12">
        <f t="shared" si="0"/>
        <v>13</v>
      </c>
      <c r="AK12" s="19">
        <v>0</v>
      </c>
    </row>
    <row r="13" spans="1:39" x14ac:dyDescent="0.25">
      <c r="A13" t="s">
        <v>113</v>
      </c>
      <c r="B13" t="s">
        <v>19</v>
      </c>
      <c r="C13">
        <v>2</v>
      </c>
      <c r="D13">
        <v>16</v>
      </c>
      <c r="E13">
        <v>15</v>
      </c>
      <c r="F13">
        <v>0</v>
      </c>
      <c r="G13">
        <v>14</v>
      </c>
      <c r="H13">
        <v>3</v>
      </c>
      <c r="I13">
        <v>0</v>
      </c>
      <c r="J13">
        <v>3</v>
      </c>
      <c r="K13">
        <v>0</v>
      </c>
      <c r="L13">
        <v>2</v>
      </c>
      <c r="N13">
        <v>0</v>
      </c>
      <c r="O13">
        <v>0</v>
      </c>
      <c r="P13">
        <f t="shared" si="1"/>
        <v>55</v>
      </c>
      <c r="Q13" s="19">
        <v>3.6363636363636362E-2</v>
      </c>
      <c r="R13">
        <v>7</v>
      </c>
      <c r="V13" t="s">
        <v>113</v>
      </c>
      <c r="W13" t="s">
        <v>19</v>
      </c>
      <c r="X13">
        <v>2</v>
      </c>
      <c r="Y13">
        <v>16</v>
      </c>
      <c r="Z13">
        <v>15</v>
      </c>
      <c r="AA13">
        <v>0</v>
      </c>
      <c r="AB13">
        <v>14</v>
      </c>
      <c r="AC13">
        <v>3</v>
      </c>
      <c r="AD13">
        <v>0</v>
      </c>
      <c r="AE13">
        <v>3</v>
      </c>
      <c r="AF13">
        <v>0</v>
      </c>
      <c r="AG13">
        <v>2</v>
      </c>
      <c r="AH13">
        <v>0</v>
      </c>
      <c r="AI13">
        <v>0</v>
      </c>
      <c r="AJ13">
        <f t="shared" si="0"/>
        <v>55</v>
      </c>
      <c r="AK13" s="19">
        <v>3.6363636363636362E-2</v>
      </c>
      <c r="AL13">
        <v>7</v>
      </c>
    </row>
    <row r="14" spans="1:39" x14ac:dyDescent="0.25">
      <c r="A14" t="s">
        <v>18</v>
      </c>
      <c r="B14" t="s">
        <v>19</v>
      </c>
      <c r="C14">
        <v>3</v>
      </c>
      <c r="D14">
        <v>6</v>
      </c>
      <c r="E14">
        <v>8</v>
      </c>
      <c r="F14">
        <v>1</v>
      </c>
      <c r="G14">
        <v>6</v>
      </c>
      <c r="H14">
        <v>6</v>
      </c>
      <c r="I14">
        <v>1</v>
      </c>
      <c r="J14">
        <v>5</v>
      </c>
      <c r="K14">
        <v>0</v>
      </c>
      <c r="L14">
        <v>0</v>
      </c>
      <c r="N14">
        <v>0</v>
      </c>
      <c r="O14">
        <v>6</v>
      </c>
      <c r="P14">
        <f t="shared" si="1"/>
        <v>42</v>
      </c>
      <c r="Q14" s="19">
        <v>0</v>
      </c>
      <c r="R14">
        <v>4</v>
      </c>
      <c r="V14" t="s">
        <v>18</v>
      </c>
      <c r="W14" t="s">
        <v>19</v>
      </c>
      <c r="X14">
        <v>3</v>
      </c>
      <c r="Y14">
        <v>6</v>
      </c>
      <c r="Z14">
        <v>8</v>
      </c>
      <c r="AA14">
        <v>1</v>
      </c>
      <c r="AB14">
        <v>6</v>
      </c>
      <c r="AC14">
        <v>6</v>
      </c>
      <c r="AD14">
        <v>1</v>
      </c>
      <c r="AE14">
        <v>5</v>
      </c>
      <c r="AF14">
        <v>0</v>
      </c>
      <c r="AG14">
        <v>0</v>
      </c>
      <c r="AH14">
        <v>6</v>
      </c>
      <c r="AI14">
        <v>0</v>
      </c>
      <c r="AJ14">
        <f t="shared" si="0"/>
        <v>42</v>
      </c>
      <c r="AK14" s="19">
        <v>0</v>
      </c>
      <c r="AL14">
        <v>4</v>
      </c>
    </row>
    <row r="15" spans="1:39" x14ac:dyDescent="0.25">
      <c r="A15" t="s">
        <v>613</v>
      </c>
      <c r="B15" t="s">
        <v>19</v>
      </c>
      <c r="D15">
        <v>3</v>
      </c>
      <c r="E15">
        <v>5</v>
      </c>
      <c r="F15">
        <v>3</v>
      </c>
      <c r="P15">
        <f t="shared" si="1"/>
        <v>11</v>
      </c>
      <c r="Q15" s="19">
        <v>0</v>
      </c>
      <c r="V15" t="s">
        <v>613</v>
      </c>
      <c r="W15" t="s">
        <v>19</v>
      </c>
      <c r="Y15">
        <v>3</v>
      </c>
      <c r="Z15">
        <v>5</v>
      </c>
      <c r="AA15">
        <v>3</v>
      </c>
      <c r="AJ15">
        <f t="shared" si="0"/>
        <v>11</v>
      </c>
      <c r="AK15" s="19">
        <v>0</v>
      </c>
    </row>
    <row r="16" spans="1:39" x14ac:dyDescent="0.25">
      <c r="A16" t="s">
        <v>59</v>
      </c>
      <c r="B16" t="s">
        <v>19</v>
      </c>
      <c r="D16">
        <v>2</v>
      </c>
      <c r="E16">
        <v>6</v>
      </c>
      <c r="G16">
        <v>4</v>
      </c>
      <c r="J16">
        <v>1</v>
      </c>
      <c r="P16">
        <f t="shared" si="1"/>
        <v>13</v>
      </c>
      <c r="Q16" s="19">
        <v>0</v>
      </c>
      <c r="R16">
        <v>25</v>
      </c>
      <c r="V16" t="s">
        <v>59</v>
      </c>
      <c r="W16" t="s">
        <v>19</v>
      </c>
      <c r="Y16">
        <v>2</v>
      </c>
      <c r="Z16">
        <v>6</v>
      </c>
      <c r="AB16">
        <v>4</v>
      </c>
      <c r="AE16">
        <v>1</v>
      </c>
      <c r="AJ16">
        <f t="shared" si="0"/>
        <v>13</v>
      </c>
      <c r="AK16" s="19">
        <v>0</v>
      </c>
      <c r="AL16">
        <v>25</v>
      </c>
    </row>
    <row r="17" spans="1:38" x14ac:dyDescent="0.25">
      <c r="A17" t="s">
        <v>60</v>
      </c>
      <c r="B17" t="s">
        <v>19</v>
      </c>
      <c r="C17">
        <v>0</v>
      </c>
      <c r="D17">
        <v>4</v>
      </c>
      <c r="E17">
        <v>4</v>
      </c>
      <c r="F17">
        <v>1</v>
      </c>
      <c r="G17">
        <v>1</v>
      </c>
      <c r="H17">
        <v>0</v>
      </c>
      <c r="I17">
        <v>1</v>
      </c>
      <c r="J17">
        <v>6</v>
      </c>
      <c r="K17">
        <v>1</v>
      </c>
      <c r="L17">
        <v>1</v>
      </c>
      <c r="N17">
        <v>0</v>
      </c>
      <c r="O17">
        <v>0</v>
      </c>
      <c r="P17">
        <f t="shared" si="1"/>
        <v>19</v>
      </c>
      <c r="Q17" s="19">
        <v>5.2631578947368418E-2</v>
      </c>
      <c r="R17">
        <v>2</v>
      </c>
      <c r="V17" t="s">
        <v>60</v>
      </c>
      <c r="W17" t="s">
        <v>19</v>
      </c>
      <c r="X17">
        <v>0</v>
      </c>
      <c r="Y17">
        <v>4</v>
      </c>
      <c r="Z17">
        <v>4</v>
      </c>
      <c r="AA17">
        <v>1</v>
      </c>
      <c r="AB17">
        <v>1</v>
      </c>
      <c r="AC17">
        <v>0</v>
      </c>
      <c r="AD17">
        <v>1</v>
      </c>
      <c r="AE17">
        <v>6</v>
      </c>
      <c r="AF17">
        <v>1</v>
      </c>
      <c r="AG17">
        <v>1</v>
      </c>
      <c r="AH17">
        <v>0</v>
      </c>
      <c r="AI17">
        <v>0</v>
      </c>
      <c r="AJ17">
        <f t="shared" si="0"/>
        <v>19</v>
      </c>
      <c r="AK17" s="19">
        <v>5.2631578947368418E-2</v>
      </c>
      <c r="AL17">
        <v>2</v>
      </c>
    </row>
    <row r="18" spans="1:38" x14ac:dyDescent="0.25">
      <c r="A18" t="s">
        <v>61</v>
      </c>
      <c r="B18" t="s">
        <v>19</v>
      </c>
      <c r="C18">
        <v>1</v>
      </c>
      <c r="D18">
        <v>1</v>
      </c>
      <c r="E18">
        <v>2</v>
      </c>
      <c r="J18">
        <v>1</v>
      </c>
      <c r="P18">
        <f t="shared" si="1"/>
        <v>5</v>
      </c>
      <c r="Q18" s="19">
        <v>0</v>
      </c>
      <c r="R18">
        <v>19</v>
      </c>
      <c r="V18" t="s">
        <v>61</v>
      </c>
      <c r="W18" t="s">
        <v>19</v>
      </c>
      <c r="X18">
        <v>1</v>
      </c>
      <c r="Y18">
        <v>1</v>
      </c>
      <c r="Z18">
        <v>2</v>
      </c>
      <c r="AE18">
        <v>1</v>
      </c>
      <c r="AJ18">
        <f t="shared" si="0"/>
        <v>5</v>
      </c>
      <c r="AK18" s="19">
        <v>0</v>
      </c>
      <c r="AL18">
        <v>19</v>
      </c>
    </row>
    <row r="19" spans="1:38" x14ac:dyDescent="0.25">
      <c r="A19" t="s">
        <v>62</v>
      </c>
      <c r="B19" t="s">
        <v>19</v>
      </c>
      <c r="C19">
        <v>1</v>
      </c>
      <c r="D19">
        <v>2</v>
      </c>
      <c r="E19">
        <v>3</v>
      </c>
      <c r="F19">
        <v>0</v>
      </c>
      <c r="G19">
        <v>2</v>
      </c>
      <c r="H19">
        <v>0</v>
      </c>
      <c r="I19">
        <v>0</v>
      </c>
      <c r="J19">
        <v>1</v>
      </c>
      <c r="K19">
        <v>1</v>
      </c>
      <c r="L19">
        <v>0</v>
      </c>
      <c r="N19">
        <v>0</v>
      </c>
      <c r="O19">
        <v>0</v>
      </c>
      <c r="P19">
        <f t="shared" si="1"/>
        <v>10</v>
      </c>
      <c r="Q19" s="19">
        <v>0</v>
      </c>
      <c r="R19">
        <v>1</v>
      </c>
      <c r="V19" t="s">
        <v>62</v>
      </c>
      <c r="W19" t="s">
        <v>19</v>
      </c>
      <c r="X19">
        <v>1</v>
      </c>
      <c r="Y19">
        <v>2</v>
      </c>
      <c r="Z19">
        <v>3</v>
      </c>
      <c r="AA19">
        <v>0</v>
      </c>
      <c r="AB19">
        <v>2</v>
      </c>
      <c r="AC19">
        <v>0</v>
      </c>
      <c r="AD19">
        <v>0</v>
      </c>
      <c r="AE19">
        <v>1</v>
      </c>
      <c r="AF19">
        <v>1</v>
      </c>
      <c r="AG19">
        <v>0</v>
      </c>
      <c r="AH19">
        <v>0</v>
      </c>
      <c r="AI19">
        <v>0</v>
      </c>
      <c r="AJ19">
        <f t="shared" si="0"/>
        <v>10</v>
      </c>
      <c r="AK19" s="19">
        <v>0</v>
      </c>
      <c r="AL19">
        <v>1</v>
      </c>
    </row>
    <row r="20" spans="1:38" x14ac:dyDescent="0.25">
      <c r="A20" t="s">
        <v>63</v>
      </c>
      <c r="B20" t="s">
        <v>19</v>
      </c>
      <c r="E20">
        <v>7</v>
      </c>
      <c r="G20">
        <v>1</v>
      </c>
      <c r="J20">
        <v>1</v>
      </c>
      <c r="P20">
        <f t="shared" si="1"/>
        <v>9</v>
      </c>
      <c r="Q20" s="19">
        <v>0</v>
      </c>
      <c r="V20" t="s">
        <v>63</v>
      </c>
      <c r="W20" t="s">
        <v>19</v>
      </c>
      <c r="Z20">
        <v>7</v>
      </c>
      <c r="AB20">
        <v>1</v>
      </c>
      <c r="AE20">
        <v>1</v>
      </c>
      <c r="AJ20">
        <f t="shared" si="0"/>
        <v>9</v>
      </c>
      <c r="AK20" s="19">
        <v>0</v>
      </c>
    </row>
    <row r="21" spans="1:38" x14ac:dyDescent="0.25">
      <c r="A21" t="s">
        <v>64</v>
      </c>
      <c r="B21" t="s">
        <v>19</v>
      </c>
      <c r="C21">
        <v>4</v>
      </c>
      <c r="D21">
        <v>21</v>
      </c>
      <c r="E21">
        <v>32</v>
      </c>
      <c r="F21">
        <v>0</v>
      </c>
      <c r="G21">
        <v>13</v>
      </c>
      <c r="H21">
        <v>0</v>
      </c>
      <c r="I21">
        <v>6</v>
      </c>
      <c r="J21">
        <v>6</v>
      </c>
      <c r="K21">
        <v>0</v>
      </c>
      <c r="L21">
        <v>11</v>
      </c>
      <c r="N21">
        <v>3</v>
      </c>
      <c r="O21">
        <v>1</v>
      </c>
      <c r="P21">
        <f t="shared" si="1"/>
        <v>97</v>
      </c>
      <c r="Q21" s="19">
        <v>0.1134020618556701</v>
      </c>
      <c r="R21">
        <v>1</v>
      </c>
      <c r="V21" t="s">
        <v>64</v>
      </c>
      <c r="W21" t="s">
        <v>19</v>
      </c>
      <c r="X21">
        <v>4</v>
      </c>
      <c r="Y21">
        <v>21</v>
      </c>
      <c r="Z21">
        <v>32</v>
      </c>
      <c r="AA21">
        <v>0</v>
      </c>
      <c r="AB21">
        <v>13</v>
      </c>
      <c r="AC21">
        <v>0</v>
      </c>
      <c r="AD21">
        <v>6</v>
      </c>
      <c r="AE21">
        <v>6</v>
      </c>
      <c r="AF21">
        <v>0</v>
      </c>
      <c r="AG21">
        <v>11</v>
      </c>
      <c r="AH21">
        <v>1</v>
      </c>
      <c r="AI21">
        <v>3</v>
      </c>
      <c r="AJ21">
        <f t="shared" si="0"/>
        <v>97</v>
      </c>
      <c r="AK21" s="19">
        <v>0.1134020618556701</v>
      </c>
      <c r="AL21">
        <v>1</v>
      </c>
    </row>
    <row r="22" spans="1:38" x14ac:dyDescent="0.25">
      <c r="A22" t="s">
        <v>65</v>
      </c>
      <c r="B22" t="s">
        <v>66</v>
      </c>
      <c r="C22">
        <v>1</v>
      </c>
      <c r="D22">
        <v>1</v>
      </c>
      <c r="E22">
        <v>14</v>
      </c>
      <c r="F22">
        <v>0</v>
      </c>
      <c r="G22">
        <v>8</v>
      </c>
      <c r="H22">
        <v>0</v>
      </c>
      <c r="I22">
        <v>0</v>
      </c>
      <c r="J22">
        <v>3</v>
      </c>
      <c r="K22">
        <v>1</v>
      </c>
      <c r="L22">
        <v>0</v>
      </c>
      <c r="N22">
        <v>0</v>
      </c>
      <c r="O22">
        <v>0</v>
      </c>
      <c r="P22">
        <f t="shared" si="1"/>
        <v>28</v>
      </c>
      <c r="Q22" s="19">
        <v>0</v>
      </c>
      <c r="R22">
        <v>4</v>
      </c>
      <c r="V22" t="s">
        <v>65</v>
      </c>
      <c r="W22" t="s">
        <v>66</v>
      </c>
      <c r="X22">
        <v>1</v>
      </c>
      <c r="Y22">
        <v>1</v>
      </c>
      <c r="Z22">
        <v>14</v>
      </c>
      <c r="AA22">
        <v>0</v>
      </c>
      <c r="AB22">
        <v>8</v>
      </c>
      <c r="AC22">
        <v>0</v>
      </c>
      <c r="AD22">
        <v>0</v>
      </c>
      <c r="AE22">
        <v>3</v>
      </c>
      <c r="AF22">
        <v>1</v>
      </c>
      <c r="AG22">
        <v>0</v>
      </c>
      <c r="AH22">
        <v>0</v>
      </c>
      <c r="AI22">
        <v>0</v>
      </c>
      <c r="AJ22">
        <f t="shared" si="0"/>
        <v>28</v>
      </c>
      <c r="AK22" s="19">
        <v>0</v>
      </c>
      <c r="AL22">
        <v>4</v>
      </c>
    </row>
    <row r="23" spans="1:38" x14ac:dyDescent="0.25">
      <c r="A23" t="s">
        <v>67</v>
      </c>
      <c r="B23" t="s">
        <v>19</v>
      </c>
      <c r="C23">
        <v>4</v>
      </c>
      <c r="D23">
        <v>8</v>
      </c>
      <c r="E23">
        <v>13</v>
      </c>
      <c r="F23">
        <v>1</v>
      </c>
      <c r="G23">
        <v>2</v>
      </c>
      <c r="H23">
        <v>0</v>
      </c>
      <c r="I23">
        <v>3</v>
      </c>
      <c r="J23">
        <v>5</v>
      </c>
      <c r="K23">
        <v>0</v>
      </c>
      <c r="L23">
        <v>2</v>
      </c>
      <c r="N23">
        <v>0</v>
      </c>
      <c r="O23">
        <v>0</v>
      </c>
      <c r="P23">
        <f t="shared" si="1"/>
        <v>38</v>
      </c>
      <c r="Q23" s="19">
        <v>5.2631578947368418E-2</v>
      </c>
      <c r="R23">
        <v>17</v>
      </c>
      <c r="V23" t="s">
        <v>67</v>
      </c>
      <c r="W23" t="s">
        <v>19</v>
      </c>
      <c r="X23">
        <v>4</v>
      </c>
      <c r="Y23">
        <v>8</v>
      </c>
      <c r="Z23">
        <v>13</v>
      </c>
      <c r="AA23">
        <v>1</v>
      </c>
      <c r="AB23">
        <v>2</v>
      </c>
      <c r="AC23">
        <v>0</v>
      </c>
      <c r="AD23">
        <v>3</v>
      </c>
      <c r="AE23">
        <v>5</v>
      </c>
      <c r="AF23">
        <v>0</v>
      </c>
      <c r="AG23">
        <v>2</v>
      </c>
      <c r="AH23">
        <v>0</v>
      </c>
      <c r="AI23">
        <v>0</v>
      </c>
      <c r="AJ23">
        <f t="shared" si="0"/>
        <v>38</v>
      </c>
      <c r="AK23" s="19">
        <v>5.2631578947368418E-2</v>
      </c>
      <c r="AL23">
        <v>17</v>
      </c>
    </row>
    <row r="24" spans="1:38" x14ac:dyDescent="0.25">
      <c r="A24" t="s">
        <v>68</v>
      </c>
      <c r="B24" t="s">
        <v>19</v>
      </c>
      <c r="C24">
        <v>0</v>
      </c>
      <c r="D24">
        <v>5</v>
      </c>
      <c r="E24">
        <v>15</v>
      </c>
      <c r="F24">
        <v>0</v>
      </c>
      <c r="G24">
        <v>2</v>
      </c>
      <c r="H24">
        <v>0</v>
      </c>
      <c r="I24">
        <v>0</v>
      </c>
      <c r="J24">
        <v>3</v>
      </c>
      <c r="K24">
        <v>0</v>
      </c>
      <c r="L24">
        <v>3</v>
      </c>
      <c r="N24">
        <v>0</v>
      </c>
      <c r="O24">
        <v>0</v>
      </c>
      <c r="P24">
        <f t="shared" si="1"/>
        <v>28</v>
      </c>
      <c r="Q24" s="19">
        <v>0.10714285714285714</v>
      </c>
      <c r="R24">
        <v>2</v>
      </c>
      <c r="V24" t="s">
        <v>68</v>
      </c>
      <c r="W24" t="s">
        <v>19</v>
      </c>
      <c r="X24">
        <v>0</v>
      </c>
      <c r="Y24">
        <v>5</v>
      </c>
      <c r="Z24">
        <v>15</v>
      </c>
      <c r="AA24">
        <v>0</v>
      </c>
      <c r="AB24">
        <v>2</v>
      </c>
      <c r="AC24">
        <v>0</v>
      </c>
      <c r="AD24">
        <v>0</v>
      </c>
      <c r="AE24">
        <v>3</v>
      </c>
      <c r="AF24">
        <v>0</v>
      </c>
      <c r="AG24">
        <v>3</v>
      </c>
      <c r="AH24">
        <v>0</v>
      </c>
      <c r="AI24">
        <v>0</v>
      </c>
      <c r="AJ24">
        <f t="shared" si="0"/>
        <v>28</v>
      </c>
      <c r="AK24" s="19">
        <v>0.10714285714285714</v>
      </c>
      <c r="AL24">
        <v>2</v>
      </c>
    </row>
    <row r="25" spans="1:38" x14ac:dyDescent="0.25">
      <c r="A25" t="s">
        <v>160</v>
      </c>
      <c r="B25" t="s">
        <v>161</v>
      </c>
      <c r="C25">
        <v>11</v>
      </c>
      <c r="D25">
        <v>5</v>
      </c>
      <c r="E25">
        <v>7</v>
      </c>
      <c r="F25">
        <v>14</v>
      </c>
      <c r="G25">
        <v>19</v>
      </c>
      <c r="H25">
        <v>4</v>
      </c>
      <c r="I25">
        <v>20</v>
      </c>
      <c r="J25">
        <v>23</v>
      </c>
      <c r="K25">
        <v>4</v>
      </c>
      <c r="L25">
        <v>6</v>
      </c>
      <c r="N25">
        <v>0</v>
      </c>
      <c r="O25">
        <v>1</v>
      </c>
      <c r="P25">
        <f t="shared" si="1"/>
        <v>114</v>
      </c>
      <c r="Q25" s="19">
        <v>5.2631578947368418E-2</v>
      </c>
      <c r="R25">
        <v>16</v>
      </c>
      <c r="V25" t="s">
        <v>160</v>
      </c>
      <c r="W25" t="s">
        <v>161</v>
      </c>
      <c r="X25">
        <v>11</v>
      </c>
      <c r="Y25">
        <v>5</v>
      </c>
      <c r="Z25">
        <v>7</v>
      </c>
      <c r="AA25">
        <v>14</v>
      </c>
      <c r="AB25">
        <v>19</v>
      </c>
      <c r="AC25">
        <v>4</v>
      </c>
      <c r="AD25">
        <v>20</v>
      </c>
      <c r="AE25">
        <v>23</v>
      </c>
      <c r="AF25">
        <v>4</v>
      </c>
      <c r="AG25">
        <v>6</v>
      </c>
      <c r="AH25">
        <v>1</v>
      </c>
      <c r="AI25">
        <v>0</v>
      </c>
      <c r="AJ25">
        <f t="shared" si="0"/>
        <v>114</v>
      </c>
      <c r="AK25" s="19">
        <v>5.2631578947368418E-2</v>
      </c>
      <c r="AL25">
        <v>16</v>
      </c>
    </row>
    <row r="26" spans="1:38" x14ac:dyDescent="0.25">
      <c r="A26" t="s">
        <v>160</v>
      </c>
      <c r="B26" t="s">
        <v>162</v>
      </c>
      <c r="C26">
        <v>0</v>
      </c>
      <c r="D26">
        <v>0</v>
      </c>
      <c r="E26">
        <v>2</v>
      </c>
      <c r="F26">
        <v>4</v>
      </c>
      <c r="G26">
        <v>11</v>
      </c>
      <c r="H26">
        <v>1</v>
      </c>
      <c r="I26">
        <v>2</v>
      </c>
      <c r="J26">
        <v>9</v>
      </c>
      <c r="K26">
        <v>0</v>
      </c>
      <c r="L26">
        <v>0</v>
      </c>
      <c r="N26">
        <v>0</v>
      </c>
      <c r="O26">
        <v>0</v>
      </c>
      <c r="P26">
        <f t="shared" si="1"/>
        <v>29</v>
      </c>
      <c r="Q26" s="19">
        <v>0</v>
      </c>
      <c r="R26">
        <v>2</v>
      </c>
      <c r="V26" t="s">
        <v>160</v>
      </c>
      <c r="W26" t="s">
        <v>162</v>
      </c>
      <c r="X26">
        <v>0</v>
      </c>
      <c r="Y26">
        <v>0</v>
      </c>
      <c r="Z26">
        <v>2</v>
      </c>
      <c r="AA26">
        <v>4</v>
      </c>
      <c r="AB26">
        <v>11</v>
      </c>
      <c r="AC26">
        <v>1</v>
      </c>
      <c r="AD26">
        <v>2</v>
      </c>
      <c r="AE26">
        <v>9</v>
      </c>
      <c r="AF26">
        <v>0</v>
      </c>
      <c r="AG26">
        <v>0</v>
      </c>
      <c r="AH26">
        <v>0</v>
      </c>
      <c r="AI26">
        <v>0</v>
      </c>
      <c r="AJ26">
        <f t="shared" si="0"/>
        <v>29</v>
      </c>
      <c r="AK26" s="19">
        <v>0</v>
      </c>
      <c r="AL26">
        <v>2</v>
      </c>
    </row>
    <row r="27" spans="1:38" x14ac:dyDescent="0.25">
      <c r="A27" t="s">
        <v>119</v>
      </c>
      <c r="B27" t="s">
        <v>19</v>
      </c>
      <c r="C27">
        <v>2</v>
      </c>
      <c r="D27">
        <v>3</v>
      </c>
      <c r="E27">
        <v>8</v>
      </c>
      <c r="F27">
        <v>1</v>
      </c>
      <c r="G27">
        <v>4</v>
      </c>
      <c r="H27">
        <v>1</v>
      </c>
      <c r="I27">
        <v>2</v>
      </c>
      <c r="J27">
        <v>4</v>
      </c>
      <c r="K27">
        <v>1</v>
      </c>
      <c r="L27">
        <v>1</v>
      </c>
      <c r="N27">
        <v>2</v>
      </c>
      <c r="P27">
        <f t="shared" si="1"/>
        <v>29</v>
      </c>
      <c r="Q27" s="19">
        <v>3.4482758620689655E-2</v>
      </c>
      <c r="R27">
        <v>4</v>
      </c>
      <c r="V27" t="s">
        <v>119</v>
      </c>
      <c r="W27" t="s">
        <v>19</v>
      </c>
      <c r="X27">
        <v>2</v>
      </c>
      <c r="Y27">
        <v>3</v>
      </c>
      <c r="Z27">
        <v>8</v>
      </c>
      <c r="AA27">
        <v>1</v>
      </c>
      <c r="AB27">
        <v>4</v>
      </c>
      <c r="AC27">
        <v>1</v>
      </c>
      <c r="AD27">
        <v>2</v>
      </c>
      <c r="AE27">
        <v>4</v>
      </c>
      <c r="AF27">
        <v>1</v>
      </c>
      <c r="AG27">
        <v>1</v>
      </c>
      <c r="AI27">
        <v>2</v>
      </c>
      <c r="AJ27">
        <f t="shared" si="0"/>
        <v>29</v>
      </c>
      <c r="AK27" s="19">
        <v>3.4482758620689655E-2</v>
      </c>
      <c r="AL27">
        <v>4</v>
      </c>
    </row>
    <row r="28" spans="1:38" x14ac:dyDescent="0.25">
      <c r="A28" t="s">
        <v>89</v>
      </c>
      <c r="B28" t="s">
        <v>19</v>
      </c>
      <c r="C28">
        <v>0</v>
      </c>
      <c r="D28">
        <v>3</v>
      </c>
      <c r="E28">
        <v>2</v>
      </c>
      <c r="G28">
        <v>3</v>
      </c>
      <c r="J28">
        <v>3</v>
      </c>
      <c r="K28">
        <v>1</v>
      </c>
      <c r="P28">
        <f t="shared" si="1"/>
        <v>12</v>
      </c>
      <c r="Q28" s="19">
        <v>0</v>
      </c>
      <c r="R28">
        <v>5</v>
      </c>
      <c r="V28" t="s">
        <v>89</v>
      </c>
      <c r="W28" t="s">
        <v>19</v>
      </c>
      <c r="X28">
        <v>0</v>
      </c>
      <c r="Y28">
        <v>3</v>
      </c>
      <c r="Z28">
        <v>2</v>
      </c>
      <c r="AB28">
        <v>3</v>
      </c>
      <c r="AE28">
        <v>3</v>
      </c>
      <c r="AF28">
        <v>1</v>
      </c>
      <c r="AJ28">
        <f t="shared" si="0"/>
        <v>12</v>
      </c>
      <c r="AK28" s="19">
        <v>0</v>
      </c>
      <c r="AL28">
        <v>5</v>
      </c>
    </row>
    <row r="29" spans="1:38" x14ac:dyDescent="0.25">
      <c r="A29" t="s">
        <v>149</v>
      </c>
      <c r="B29" t="s">
        <v>19</v>
      </c>
      <c r="D29">
        <v>1</v>
      </c>
      <c r="E29">
        <v>4</v>
      </c>
      <c r="G29">
        <v>15</v>
      </c>
      <c r="I29">
        <v>4</v>
      </c>
      <c r="J29">
        <v>6</v>
      </c>
      <c r="P29">
        <f t="shared" si="1"/>
        <v>30</v>
      </c>
      <c r="Q29" s="19">
        <v>0</v>
      </c>
      <c r="R29">
        <v>12</v>
      </c>
      <c r="V29" t="s">
        <v>149</v>
      </c>
      <c r="W29" t="s">
        <v>19</v>
      </c>
      <c r="Y29">
        <v>1</v>
      </c>
      <c r="Z29">
        <v>4</v>
      </c>
      <c r="AB29">
        <v>15</v>
      </c>
      <c r="AD29">
        <v>4</v>
      </c>
      <c r="AE29">
        <v>6</v>
      </c>
      <c r="AJ29">
        <f t="shared" si="0"/>
        <v>30</v>
      </c>
      <c r="AK29" s="19">
        <v>0</v>
      </c>
      <c r="AL29">
        <v>12</v>
      </c>
    </row>
    <row r="30" spans="1:38" x14ac:dyDescent="0.25">
      <c r="A30" t="s">
        <v>170</v>
      </c>
      <c r="B30" t="s">
        <v>19</v>
      </c>
      <c r="C30">
        <v>1</v>
      </c>
      <c r="D30">
        <v>3</v>
      </c>
      <c r="E30">
        <v>6</v>
      </c>
      <c r="F30">
        <v>0</v>
      </c>
      <c r="G30">
        <v>8</v>
      </c>
      <c r="H30">
        <v>0</v>
      </c>
      <c r="I30">
        <v>1</v>
      </c>
      <c r="J30">
        <v>1</v>
      </c>
      <c r="K30">
        <v>1</v>
      </c>
      <c r="L30">
        <v>1</v>
      </c>
      <c r="N30">
        <v>1</v>
      </c>
      <c r="P30">
        <f t="shared" si="1"/>
        <v>23</v>
      </c>
      <c r="Q30" s="19">
        <v>4.3478260869565216E-2</v>
      </c>
      <c r="R30">
        <v>2</v>
      </c>
      <c r="V30" t="s">
        <v>170</v>
      </c>
      <c r="W30" t="s">
        <v>19</v>
      </c>
      <c r="X30">
        <v>1</v>
      </c>
      <c r="Y30">
        <v>3</v>
      </c>
      <c r="Z30">
        <v>6</v>
      </c>
      <c r="AA30">
        <v>0</v>
      </c>
      <c r="AB30">
        <v>8</v>
      </c>
      <c r="AC30">
        <v>0</v>
      </c>
      <c r="AD30">
        <v>1</v>
      </c>
      <c r="AE30">
        <v>1</v>
      </c>
      <c r="AF30">
        <v>1</v>
      </c>
      <c r="AG30">
        <v>1</v>
      </c>
      <c r="AI30">
        <v>1</v>
      </c>
      <c r="AJ30">
        <f t="shared" si="0"/>
        <v>23</v>
      </c>
      <c r="AK30" s="19">
        <v>4.3478260869565216E-2</v>
      </c>
      <c r="AL30">
        <v>2</v>
      </c>
    </row>
    <row r="31" spans="1:38" x14ac:dyDescent="0.25">
      <c r="A31" t="s">
        <v>189</v>
      </c>
      <c r="B31" t="s">
        <v>19</v>
      </c>
      <c r="C31">
        <v>20</v>
      </c>
      <c r="D31">
        <v>3</v>
      </c>
      <c r="E31">
        <v>2</v>
      </c>
      <c r="F31">
        <v>12</v>
      </c>
      <c r="G31">
        <v>13</v>
      </c>
      <c r="H31">
        <v>18</v>
      </c>
      <c r="I31">
        <v>24</v>
      </c>
      <c r="J31">
        <v>66</v>
      </c>
      <c r="K31">
        <v>3</v>
      </c>
      <c r="L31">
        <v>22</v>
      </c>
      <c r="N31">
        <v>0</v>
      </c>
      <c r="O31">
        <v>3</v>
      </c>
      <c r="P31">
        <f t="shared" si="1"/>
        <v>186</v>
      </c>
      <c r="Q31" s="19">
        <v>0.11827956989247312</v>
      </c>
      <c r="R31">
        <v>40</v>
      </c>
      <c r="V31" t="s">
        <v>189</v>
      </c>
      <c r="W31" t="s">
        <v>19</v>
      </c>
      <c r="X31">
        <v>20</v>
      </c>
      <c r="Y31">
        <v>3</v>
      </c>
      <c r="Z31">
        <v>2</v>
      </c>
      <c r="AA31">
        <v>12</v>
      </c>
      <c r="AB31">
        <v>13</v>
      </c>
      <c r="AC31">
        <v>18</v>
      </c>
      <c r="AD31">
        <v>24</v>
      </c>
      <c r="AE31">
        <v>66</v>
      </c>
      <c r="AF31">
        <v>3</v>
      </c>
      <c r="AG31">
        <v>22</v>
      </c>
      <c r="AH31">
        <v>3</v>
      </c>
      <c r="AI31">
        <v>0</v>
      </c>
      <c r="AJ31">
        <f t="shared" si="0"/>
        <v>186</v>
      </c>
      <c r="AK31" s="19">
        <v>0.11827956989247312</v>
      </c>
      <c r="AL31">
        <v>40</v>
      </c>
    </row>
    <row r="32" spans="1:38" x14ac:dyDescent="0.25">
      <c r="A32" t="s">
        <v>189</v>
      </c>
      <c r="B32" t="s">
        <v>190</v>
      </c>
      <c r="P32">
        <f t="shared" si="1"/>
        <v>0</v>
      </c>
      <c r="Q32" s="19"/>
      <c r="V32" t="s">
        <v>189</v>
      </c>
      <c r="W32" t="s">
        <v>190</v>
      </c>
      <c r="AJ32">
        <f t="shared" si="0"/>
        <v>0</v>
      </c>
      <c r="AK32" s="19"/>
    </row>
    <row r="33" spans="1:38" x14ac:dyDescent="0.25">
      <c r="A33" t="s">
        <v>29</v>
      </c>
      <c r="B33" t="s">
        <v>19</v>
      </c>
      <c r="C33">
        <v>13</v>
      </c>
      <c r="D33">
        <v>7</v>
      </c>
      <c r="E33">
        <v>19</v>
      </c>
      <c r="F33">
        <v>0</v>
      </c>
      <c r="G33">
        <v>14</v>
      </c>
      <c r="H33">
        <v>1</v>
      </c>
      <c r="I33">
        <v>8</v>
      </c>
      <c r="J33">
        <v>20</v>
      </c>
      <c r="K33">
        <v>1</v>
      </c>
      <c r="L33">
        <v>10</v>
      </c>
      <c r="P33">
        <f t="shared" si="1"/>
        <v>93</v>
      </c>
      <c r="Q33" s="19">
        <v>0.10752688172043011</v>
      </c>
      <c r="V33" t="s">
        <v>29</v>
      </c>
      <c r="W33" t="s">
        <v>19</v>
      </c>
      <c r="X33">
        <v>13</v>
      </c>
      <c r="Y33">
        <v>7</v>
      </c>
      <c r="Z33">
        <v>19</v>
      </c>
      <c r="AA33">
        <v>0</v>
      </c>
      <c r="AB33">
        <v>14</v>
      </c>
      <c r="AC33">
        <v>1</v>
      </c>
      <c r="AD33">
        <v>8</v>
      </c>
      <c r="AE33">
        <v>20</v>
      </c>
      <c r="AF33">
        <v>1</v>
      </c>
      <c r="AG33">
        <v>10</v>
      </c>
      <c r="AJ33">
        <f t="shared" si="0"/>
        <v>93</v>
      </c>
      <c r="AK33" s="19">
        <v>0.10752688172043011</v>
      </c>
    </row>
    <row r="34" spans="1:38" x14ac:dyDescent="0.25">
      <c r="A34" t="s">
        <v>29</v>
      </c>
      <c r="B34" t="s">
        <v>274</v>
      </c>
      <c r="C34">
        <v>1</v>
      </c>
      <c r="D34">
        <v>1</v>
      </c>
      <c r="E34">
        <v>2</v>
      </c>
      <c r="F34">
        <v>1</v>
      </c>
      <c r="G34">
        <v>9</v>
      </c>
      <c r="H34">
        <v>12</v>
      </c>
      <c r="I34">
        <v>0</v>
      </c>
      <c r="J34">
        <v>3</v>
      </c>
      <c r="K34">
        <v>1</v>
      </c>
      <c r="L34">
        <v>8</v>
      </c>
      <c r="P34">
        <f t="shared" si="1"/>
        <v>38</v>
      </c>
      <c r="Q34" s="19">
        <v>0.21052631578947367</v>
      </c>
      <c r="V34" t="s">
        <v>29</v>
      </c>
      <c r="W34" t="s">
        <v>274</v>
      </c>
      <c r="X34">
        <v>1</v>
      </c>
      <c r="Y34">
        <v>1</v>
      </c>
      <c r="Z34">
        <v>2</v>
      </c>
      <c r="AA34">
        <v>1</v>
      </c>
      <c r="AB34">
        <v>9</v>
      </c>
      <c r="AC34">
        <v>12</v>
      </c>
      <c r="AD34">
        <v>0</v>
      </c>
      <c r="AE34">
        <v>3</v>
      </c>
      <c r="AF34">
        <v>1</v>
      </c>
      <c r="AG34">
        <v>8</v>
      </c>
      <c r="AJ34">
        <f t="shared" ref="AJ34:AJ65" si="2">SUM(X34:AI34)</f>
        <v>38</v>
      </c>
      <c r="AK34" s="19">
        <v>0.21052631578947367</v>
      </c>
    </row>
    <row r="35" spans="1:38" x14ac:dyDescent="0.25">
      <c r="A35" t="s">
        <v>29</v>
      </c>
      <c r="B35" t="s">
        <v>31</v>
      </c>
      <c r="C35">
        <v>0</v>
      </c>
      <c r="D35">
        <v>3</v>
      </c>
      <c r="E35">
        <v>4</v>
      </c>
      <c r="F35">
        <v>0</v>
      </c>
      <c r="G35">
        <v>44</v>
      </c>
      <c r="H35">
        <v>3</v>
      </c>
      <c r="I35">
        <v>3</v>
      </c>
      <c r="J35">
        <v>15</v>
      </c>
      <c r="K35">
        <v>2</v>
      </c>
      <c r="L35">
        <v>9</v>
      </c>
      <c r="N35">
        <v>0</v>
      </c>
      <c r="O35">
        <v>0</v>
      </c>
      <c r="P35">
        <f t="shared" si="1"/>
        <v>83</v>
      </c>
      <c r="Q35" s="19">
        <v>0.10843373493975904</v>
      </c>
      <c r="R35">
        <v>0</v>
      </c>
      <c r="V35" t="s">
        <v>29</v>
      </c>
      <c r="W35" t="s">
        <v>31</v>
      </c>
      <c r="X35">
        <v>0</v>
      </c>
      <c r="Y35">
        <v>3</v>
      </c>
      <c r="Z35">
        <v>4</v>
      </c>
      <c r="AA35">
        <v>0</v>
      </c>
      <c r="AB35">
        <v>44</v>
      </c>
      <c r="AC35">
        <v>3</v>
      </c>
      <c r="AD35">
        <v>3</v>
      </c>
      <c r="AE35">
        <v>15</v>
      </c>
      <c r="AF35">
        <v>2</v>
      </c>
      <c r="AG35">
        <v>9</v>
      </c>
      <c r="AH35">
        <v>0</v>
      </c>
      <c r="AI35">
        <v>0</v>
      </c>
      <c r="AJ35">
        <f t="shared" si="2"/>
        <v>83</v>
      </c>
      <c r="AK35" s="19">
        <v>0.10843373493975904</v>
      </c>
      <c r="AL35">
        <v>0</v>
      </c>
    </row>
    <row r="36" spans="1:38" x14ac:dyDescent="0.25">
      <c r="A36" t="s">
        <v>130</v>
      </c>
      <c r="B36" t="s">
        <v>19</v>
      </c>
      <c r="C36">
        <v>2</v>
      </c>
      <c r="E36">
        <v>6</v>
      </c>
      <c r="O36">
        <v>1</v>
      </c>
      <c r="P36">
        <f t="shared" si="1"/>
        <v>9</v>
      </c>
      <c r="Q36" s="19">
        <v>0</v>
      </c>
      <c r="R36">
        <v>1</v>
      </c>
      <c r="V36" t="s">
        <v>130</v>
      </c>
      <c r="W36" t="s">
        <v>19</v>
      </c>
      <c r="X36">
        <v>2</v>
      </c>
      <c r="Z36">
        <v>6</v>
      </c>
      <c r="AH36">
        <v>1</v>
      </c>
      <c r="AJ36">
        <f t="shared" si="2"/>
        <v>9</v>
      </c>
      <c r="AK36" s="19">
        <v>0</v>
      </c>
      <c r="AL36">
        <v>1</v>
      </c>
    </row>
    <row r="37" spans="1:38" x14ac:dyDescent="0.25">
      <c r="A37" t="s">
        <v>21</v>
      </c>
      <c r="B37" t="s">
        <v>19</v>
      </c>
      <c r="C37">
        <v>1</v>
      </c>
      <c r="D37">
        <v>6</v>
      </c>
      <c r="E37">
        <v>0</v>
      </c>
      <c r="F37">
        <v>0</v>
      </c>
      <c r="G37">
        <v>3</v>
      </c>
      <c r="H37">
        <v>0</v>
      </c>
      <c r="I37">
        <v>0</v>
      </c>
      <c r="J37">
        <v>0</v>
      </c>
      <c r="K37">
        <v>1</v>
      </c>
      <c r="L37">
        <v>2</v>
      </c>
      <c r="N37">
        <v>0</v>
      </c>
      <c r="O37">
        <v>0</v>
      </c>
      <c r="P37">
        <f t="shared" si="1"/>
        <v>13</v>
      </c>
      <c r="Q37" s="19">
        <v>0.15384615384615385</v>
      </c>
      <c r="R37">
        <v>11</v>
      </c>
      <c r="V37" t="s">
        <v>21</v>
      </c>
      <c r="W37" t="s">
        <v>19</v>
      </c>
      <c r="X37">
        <v>1</v>
      </c>
      <c r="Y37">
        <v>6</v>
      </c>
      <c r="Z37">
        <v>0</v>
      </c>
      <c r="AA37">
        <v>0</v>
      </c>
      <c r="AB37">
        <v>3</v>
      </c>
      <c r="AC37">
        <v>0</v>
      </c>
      <c r="AD37">
        <v>0</v>
      </c>
      <c r="AE37">
        <v>0</v>
      </c>
      <c r="AF37">
        <v>1</v>
      </c>
      <c r="AG37">
        <v>2</v>
      </c>
      <c r="AH37">
        <v>0</v>
      </c>
      <c r="AI37">
        <v>0</v>
      </c>
      <c r="AJ37">
        <f t="shared" si="2"/>
        <v>13</v>
      </c>
      <c r="AK37" s="19">
        <v>0.15384615384615385</v>
      </c>
      <c r="AL37">
        <v>11</v>
      </c>
    </row>
    <row r="38" spans="1:38" x14ac:dyDescent="0.25">
      <c r="A38" t="s">
        <v>240</v>
      </c>
      <c r="B38" t="s">
        <v>19</v>
      </c>
      <c r="C38">
        <v>2</v>
      </c>
      <c r="D38">
        <v>3</v>
      </c>
      <c r="E38">
        <v>5</v>
      </c>
      <c r="F38">
        <v>0</v>
      </c>
      <c r="G38">
        <v>9</v>
      </c>
      <c r="H38">
        <v>0</v>
      </c>
      <c r="I38">
        <v>1</v>
      </c>
      <c r="J38">
        <v>2</v>
      </c>
      <c r="K38">
        <v>1</v>
      </c>
      <c r="L38">
        <v>0</v>
      </c>
      <c r="N38">
        <v>0</v>
      </c>
      <c r="O38">
        <v>0</v>
      </c>
      <c r="P38">
        <f t="shared" si="1"/>
        <v>23</v>
      </c>
      <c r="Q38" s="19">
        <v>0</v>
      </c>
      <c r="R38">
        <v>0</v>
      </c>
      <c r="V38" t="s">
        <v>240</v>
      </c>
      <c r="W38" t="s">
        <v>19</v>
      </c>
      <c r="X38">
        <v>2</v>
      </c>
      <c r="Y38">
        <v>3</v>
      </c>
      <c r="Z38">
        <v>5</v>
      </c>
      <c r="AA38">
        <v>0</v>
      </c>
      <c r="AB38">
        <v>9</v>
      </c>
      <c r="AC38">
        <v>0</v>
      </c>
      <c r="AD38">
        <v>1</v>
      </c>
      <c r="AE38">
        <v>2</v>
      </c>
      <c r="AF38">
        <v>1</v>
      </c>
      <c r="AG38">
        <v>0</v>
      </c>
      <c r="AH38">
        <v>0</v>
      </c>
      <c r="AI38">
        <v>0</v>
      </c>
      <c r="AJ38">
        <f t="shared" si="2"/>
        <v>23</v>
      </c>
      <c r="AK38" s="19">
        <v>0</v>
      </c>
      <c r="AL38">
        <v>0</v>
      </c>
    </row>
    <row r="39" spans="1:38" x14ac:dyDescent="0.25">
      <c r="A39" t="s">
        <v>196</v>
      </c>
      <c r="B39" t="s">
        <v>19</v>
      </c>
      <c r="C39">
        <v>0</v>
      </c>
      <c r="D39">
        <v>6</v>
      </c>
      <c r="E39">
        <v>5</v>
      </c>
      <c r="F39">
        <v>1</v>
      </c>
      <c r="G39">
        <v>7</v>
      </c>
      <c r="H39">
        <v>0</v>
      </c>
      <c r="I39">
        <v>0</v>
      </c>
      <c r="J39">
        <v>4</v>
      </c>
      <c r="K39">
        <v>10</v>
      </c>
      <c r="N39">
        <v>0</v>
      </c>
      <c r="P39">
        <f t="shared" si="1"/>
        <v>33</v>
      </c>
      <c r="Q39" s="19">
        <v>0</v>
      </c>
      <c r="R39">
        <v>2</v>
      </c>
      <c r="V39" t="s">
        <v>196</v>
      </c>
      <c r="W39" t="s">
        <v>19</v>
      </c>
      <c r="X39">
        <v>0</v>
      </c>
      <c r="Y39">
        <v>6</v>
      </c>
      <c r="Z39">
        <v>5</v>
      </c>
      <c r="AA39">
        <v>1</v>
      </c>
      <c r="AB39">
        <v>7</v>
      </c>
      <c r="AC39">
        <v>0</v>
      </c>
      <c r="AD39">
        <v>0</v>
      </c>
      <c r="AE39">
        <v>4</v>
      </c>
      <c r="AF39">
        <v>10</v>
      </c>
      <c r="AI39">
        <v>0</v>
      </c>
      <c r="AJ39">
        <f t="shared" si="2"/>
        <v>33</v>
      </c>
      <c r="AK39" s="19">
        <v>0</v>
      </c>
      <c r="AL39">
        <v>2</v>
      </c>
    </row>
    <row r="40" spans="1:38" x14ac:dyDescent="0.25">
      <c r="A40" t="s">
        <v>82</v>
      </c>
      <c r="B40" t="s">
        <v>19</v>
      </c>
      <c r="C40">
        <v>3</v>
      </c>
      <c r="D40">
        <v>11</v>
      </c>
      <c r="E40">
        <v>19</v>
      </c>
      <c r="F40">
        <v>1</v>
      </c>
      <c r="G40">
        <v>3</v>
      </c>
      <c r="H40">
        <v>1</v>
      </c>
      <c r="I40">
        <v>0</v>
      </c>
      <c r="J40">
        <v>3</v>
      </c>
      <c r="K40">
        <v>4</v>
      </c>
      <c r="L40">
        <v>2</v>
      </c>
      <c r="N40">
        <v>2</v>
      </c>
      <c r="P40">
        <f t="shared" si="1"/>
        <v>49</v>
      </c>
      <c r="Q40" s="19">
        <v>4.0816326530612242E-2</v>
      </c>
      <c r="R40">
        <v>5</v>
      </c>
      <c r="V40" t="s">
        <v>82</v>
      </c>
      <c r="W40" t="s">
        <v>19</v>
      </c>
      <c r="X40">
        <v>3</v>
      </c>
      <c r="Y40">
        <v>11</v>
      </c>
      <c r="Z40">
        <v>19</v>
      </c>
      <c r="AA40">
        <v>1</v>
      </c>
      <c r="AB40">
        <v>3</v>
      </c>
      <c r="AC40">
        <v>1</v>
      </c>
      <c r="AD40">
        <v>0</v>
      </c>
      <c r="AE40">
        <v>3</v>
      </c>
      <c r="AF40">
        <v>4</v>
      </c>
      <c r="AG40">
        <v>2</v>
      </c>
      <c r="AI40">
        <v>2</v>
      </c>
      <c r="AJ40">
        <f t="shared" si="2"/>
        <v>49</v>
      </c>
      <c r="AK40" s="19">
        <v>4.0816326530612242E-2</v>
      </c>
      <c r="AL40">
        <v>5</v>
      </c>
    </row>
    <row r="41" spans="1:38" x14ac:dyDescent="0.25">
      <c r="A41" t="s">
        <v>83</v>
      </c>
      <c r="B41" t="s">
        <v>19</v>
      </c>
      <c r="C41">
        <v>2</v>
      </c>
      <c r="D41">
        <v>0</v>
      </c>
      <c r="E41">
        <v>4</v>
      </c>
      <c r="F41">
        <v>0</v>
      </c>
      <c r="G41">
        <v>0</v>
      </c>
      <c r="H41">
        <v>0</v>
      </c>
      <c r="I41">
        <v>2</v>
      </c>
      <c r="J41">
        <v>5</v>
      </c>
      <c r="K41">
        <v>1</v>
      </c>
      <c r="L41">
        <v>0</v>
      </c>
      <c r="N41">
        <v>0</v>
      </c>
      <c r="O41">
        <v>0</v>
      </c>
      <c r="P41">
        <f t="shared" si="1"/>
        <v>14</v>
      </c>
      <c r="Q41" s="19">
        <v>0</v>
      </c>
      <c r="R41">
        <v>0</v>
      </c>
      <c r="V41" t="s">
        <v>83</v>
      </c>
      <c r="W41" t="s">
        <v>19</v>
      </c>
      <c r="X41">
        <v>2</v>
      </c>
      <c r="Y41">
        <v>0</v>
      </c>
      <c r="Z41">
        <v>4</v>
      </c>
      <c r="AA41">
        <v>0</v>
      </c>
      <c r="AB41">
        <v>0</v>
      </c>
      <c r="AC41">
        <v>0</v>
      </c>
      <c r="AD41">
        <v>2</v>
      </c>
      <c r="AE41">
        <v>5</v>
      </c>
      <c r="AF41">
        <v>1</v>
      </c>
      <c r="AG41">
        <v>0</v>
      </c>
      <c r="AH41">
        <v>0</v>
      </c>
      <c r="AI41">
        <v>0</v>
      </c>
      <c r="AJ41">
        <f t="shared" si="2"/>
        <v>14</v>
      </c>
      <c r="AK41" s="19">
        <v>0</v>
      </c>
      <c r="AL41">
        <v>0</v>
      </c>
    </row>
    <row r="42" spans="1:38" x14ac:dyDescent="0.25">
      <c r="A42" t="s">
        <v>84</v>
      </c>
      <c r="B42" t="s">
        <v>19</v>
      </c>
      <c r="C42">
        <v>18</v>
      </c>
      <c r="D42">
        <v>39</v>
      </c>
      <c r="E42">
        <v>54</v>
      </c>
      <c r="F42">
        <v>4</v>
      </c>
      <c r="G42">
        <v>11</v>
      </c>
      <c r="H42">
        <v>0</v>
      </c>
      <c r="I42">
        <v>15</v>
      </c>
      <c r="J42">
        <v>3</v>
      </c>
      <c r="K42">
        <v>4</v>
      </c>
      <c r="L42">
        <v>2</v>
      </c>
      <c r="N42">
        <v>1</v>
      </c>
      <c r="O42">
        <v>4</v>
      </c>
      <c r="P42">
        <f t="shared" si="1"/>
        <v>155</v>
      </c>
      <c r="Q42" s="19">
        <v>1.2903225806451613E-2</v>
      </c>
      <c r="R42">
        <v>30</v>
      </c>
      <c r="V42" t="s">
        <v>84</v>
      </c>
      <c r="W42" t="s">
        <v>19</v>
      </c>
      <c r="X42">
        <v>18</v>
      </c>
      <c r="Y42">
        <v>39</v>
      </c>
      <c r="Z42">
        <v>54</v>
      </c>
      <c r="AA42">
        <v>4</v>
      </c>
      <c r="AB42">
        <v>11</v>
      </c>
      <c r="AC42">
        <v>0</v>
      </c>
      <c r="AD42">
        <v>15</v>
      </c>
      <c r="AE42">
        <v>3</v>
      </c>
      <c r="AF42">
        <v>4</v>
      </c>
      <c r="AG42">
        <v>2</v>
      </c>
      <c r="AH42">
        <v>4</v>
      </c>
      <c r="AI42">
        <v>1</v>
      </c>
      <c r="AJ42">
        <f t="shared" si="2"/>
        <v>155</v>
      </c>
      <c r="AK42" s="19">
        <v>1.2903225806451613E-2</v>
      </c>
      <c r="AL42">
        <v>30</v>
      </c>
    </row>
    <row r="43" spans="1:38" x14ac:dyDescent="0.25">
      <c r="A43" t="s">
        <v>85</v>
      </c>
      <c r="B43" t="s">
        <v>19</v>
      </c>
      <c r="C43">
        <v>4</v>
      </c>
      <c r="D43">
        <v>12</v>
      </c>
      <c r="E43">
        <v>10</v>
      </c>
      <c r="F43">
        <v>2</v>
      </c>
      <c r="G43">
        <v>12</v>
      </c>
      <c r="H43">
        <v>3</v>
      </c>
      <c r="I43">
        <v>3</v>
      </c>
      <c r="J43">
        <v>4</v>
      </c>
      <c r="K43">
        <v>3</v>
      </c>
      <c r="N43">
        <v>1</v>
      </c>
      <c r="P43">
        <f t="shared" si="1"/>
        <v>54</v>
      </c>
      <c r="Q43" s="19">
        <v>0</v>
      </c>
      <c r="R43">
        <v>10</v>
      </c>
      <c r="V43" t="s">
        <v>85</v>
      </c>
      <c r="W43" t="s">
        <v>19</v>
      </c>
      <c r="X43">
        <v>4</v>
      </c>
      <c r="Y43">
        <v>12</v>
      </c>
      <c r="Z43">
        <v>10</v>
      </c>
      <c r="AA43">
        <v>2</v>
      </c>
      <c r="AB43">
        <v>12</v>
      </c>
      <c r="AC43">
        <v>3</v>
      </c>
      <c r="AD43">
        <v>3</v>
      </c>
      <c r="AE43">
        <v>4</v>
      </c>
      <c r="AF43">
        <v>3</v>
      </c>
      <c r="AI43">
        <v>1</v>
      </c>
      <c r="AJ43">
        <f t="shared" si="2"/>
        <v>54</v>
      </c>
      <c r="AK43" s="19">
        <v>0</v>
      </c>
      <c r="AL43">
        <v>10</v>
      </c>
    </row>
    <row r="44" spans="1:38" x14ac:dyDescent="0.25">
      <c r="A44" t="s">
        <v>182</v>
      </c>
      <c r="B44" t="s">
        <v>19</v>
      </c>
      <c r="C44">
        <v>14</v>
      </c>
      <c r="D44">
        <v>0</v>
      </c>
      <c r="E44">
        <v>8</v>
      </c>
      <c r="F44">
        <v>0</v>
      </c>
      <c r="G44">
        <v>8</v>
      </c>
      <c r="H44">
        <v>9</v>
      </c>
      <c r="I44">
        <v>5</v>
      </c>
      <c r="J44">
        <v>1</v>
      </c>
      <c r="K44">
        <v>1</v>
      </c>
      <c r="L44">
        <v>4</v>
      </c>
      <c r="N44">
        <v>0</v>
      </c>
      <c r="O44">
        <v>0</v>
      </c>
      <c r="P44">
        <f t="shared" si="1"/>
        <v>50</v>
      </c>
      <c r="Q44" s="19">
        <v>0.08</v>
      </c>
      <c r="R44">
        <v>68</v>
      </c>
      <c r="V44" t="s">
        <v>182</v>
      </c>
      <c r="W44" t="s">
        <v>19</v>
      </c>
      <c r="X44">
        <v>14</v>
      </c>
      <c r="Y44">
        <v>0</v>
      </c>
      <c r="Z44">
        <v>8</v>
      </c>
      <c r="AA44">
        <v>0</v>
      </c>
      <c r="AB44">
        <v>8</v>
      </c>
      <c r="AC44">
        <v>9</v>
      </c>
      <c r="AD44">
        <v>5</v>
      </c>
      <c r="AE44">
        <v>1</v>
      </c>
      <c r="AF44">
        <v>1</v>
      </c>
      <c r="AG44">
        <v>4</v>
      </c>
      <c r="AH44">
        <v>0</v>
      </c>
      <c r="AI44">
        <v>0</v>
      </c>
      <c r="AJ44">
        <f t="shared" si="2"/>
        <v>50</v>
      </c>
      <c r="AK44" s="19">
        <v>0.08</v>
      </c>
      <c r="AL44">
        <v>68</v>
      </c>
    </row>
    <row r="45" spans="1:38" x14ac:dyDescent="0.25">
      <c r="A45" t="s">
        <v>91</v>
      </c>
      <c r="B45" t="s">
        <v>19</v>
      </c>
      <c r="C45">
        <v>6</v>
      </c>
      <c r="D45">
        <v>3</v>
      </c>
      <c r="E45">
        <v>1</v>
      </c>
      <c r="F45">
        <v>1</v>
      </c>
      <c r="I45">
        <v>4</v>
      </c>
      <c r="P45">
        <f t="shared" si="1"/>
        <v>15</v>
      </c>
      <c r="Q45" s="19">
        <v>0</v>
      </c>
      <c r="R45">
        <v>1</v>
      </c>
      <c r="V45" t="s">
        <v>91</v>
      </c>
      <c r="W45" t="s">
        <v>19</v>
      </c>
      <c r="X45">
        <v>6</v>
      </c>
      <c r="Y45">
        <v>3</v>
      </c>
      <c r="Z45">
        <v>1</v>
      </c>
      <c r="AA45">
        <v>1</v>
      </c>
      <c r="AD45">
        <v>4</v>
      </c>
      <c r="AJ45">
        <f t="shared" si="2"/>
        <v>15</v>
      </c>
      <c r="AK45" s="19">
        <v>0</v>
      </c>
      <c r="AL45">
        <v>1</v>
      </c>
    </row>
    <row r="46" spans="1:38" x14ac:dyDescent="0.25">
      <c r="A46" t="s">
        <v>92</v>
      </c>
      <c r="B46" t="s">
        <v>19</v>
      </c>
      <c r="D46">
        <v>4</v>
      </c>
      <c r="E46">
        <v>3</v>
      </c>
      <c r="F46">
        <v>1</v>
      </c>
      <c r="G46">
        <v>19</v>
      </c>
      <c r="J46">
        <v>6</v>
      </c>
      <c r="K46">
        <v>4</v>
      </c>
      <c r="L46">
        <v>3</v>
      </c>
      <c r="P46">
        <f t="shared" si="1"/>
        <v>40</v>
      </c>
      <c r="Q46" s="19">
        <v>7.4999999999999997E-2</v>
      </c>
      <c r="R46">
        <v>6</v>
      </c>
      <c r="V46" t="s">
        <v>92</v>
      </c>
      <c r="W46" t="s">
        <v>19</v>
      </c>
      <c r="Y46">
        <v>4</v>
      </c>
      <c r="Z46">
        <v>3</v>
      </c>
      <c r="AA46">
        <v>1</v>
      </c>
      <c r="AB46">
        <v>19</v>
      </c>
      <c r="AE46">
        <v>6</v>
      </c>
      <c r="AF46">
        <v>4</v>
      </c>
      <c r="AG46">
        <v>3</v>
      </c>
      <c r="AJ46">
        <f t="shared" si="2"/>
        <v>40</v>
      </c>
      <c r="AK46" s="19">
        <v>7.4999999999999997E-2</v>
      </c>
      <c r="AL46">
        <v>6</v>
      </c>
    </row>
    <row r="47" spans="1:38" x14ac:dyDescent="0.25">
      <c r="A47" t="s">
        <v>97</v>
      </c>
      <c r="B47" t="s">
        <v>19</v>
      </c>
      <c r="C47">
        <v>1</v>
      </c>
      <c r="D47">
        <v>1</v>
      </c>
      <c r="E47">
        <v>9</v>
      </c>
      <c r="F47">
        <v>0</v>
      </c>
      <c r="G47">
        <v>3</v>
      </c>
      <c r="H47">
        <v>0</v>
      </c>
      <c r="I47">
        <v>0</v>
      </c>
      <c r="J47">
        <v>6</v>
      </c>
      <c r="K47">
        <v>0</v>
      </c>
      <c r="L47">
        <v>1</v>
      </c>
      <c r="N47">
        <v>0</v>
      </c>
      <c r="O47">
        <v>0</v>
      </c>
      <c r="P47">
        <f t="shared" si="1"/>
        <v>21</v>
      </c>
      <c r="Q47" s="19">
        <v>4.7619047619047616E-2</v>
      </c>
      <c r="R47">
        <v>2</v>
      </c>
      <c r="V47" t="s">
        <v>97</v>
      </c>
      <c r="W47" t="s">
        <v>19</v>
      </c>
      <c r="X47">
        <v>1</v>
      </c>
      <c r="Y47">
        <v>1</v>
      </c>
      <c r="Z47">
        <v>9</v>
      </c>
      <c r="AA47">
        <v>0</v>
      </c>
      <c r="AB47">
        <v>3</v>
      </c>
      <c r="AC47">
        <v>0</v>
      </c>
      <c r="AD47">
        <v>0</v>
      </c>
      <c r="AE47">
        <v>6</v>
      </c>
      <c r="AF47">
        <v>0</v>
      </c>
      <c r="AG47">
        <v>1</v>
      </c>
      <c r="AH47">
        <v>0</v>
      </c>
      <c r="AI47">
        <v>0</v>
      </c>
      <c r="AJ47">
        <f t="shared" si="2"/>
        <v>21</v>
      </c>
      <c r="AK47" s="19">
        <v>4.7619047619047616E-2</v>
      </c>
      <c r="AL47">
        <v>2</v>
      </c>
    </row>
    <row r="48" spans="1:38" x14ac:dyDescent="0.25">
      <c r="A48" t="s">
        <v>40</v>
      </c>
      <c r="B48" t="s">
        <v>19</v>
      </c>
      <c r="C48">
        <v>0</v>
      </c>
      <c r="D48">
        <v>3</v>
      </c>
      <c r="E48">
        <v>3</v>
      </c>
      <c r="F48">
        <v>1</v>
      </c>
      <c r="G48">
        <v>3</v>
      </c>
      <c r="H48">
        <v>0</v>
      </c>
      <c r="I48">
        <v>0</v>
      </c>
      <c r="J48">
        <v>3</v>
      </c>
      <c r="K48">
        <v>2</v>
      </c>
      <c r="L48">
        <v>1</v>
      </c>
      <c r="N48">
        <v>0</v>
      </c>
      <c r="O48">
        <v>0</v>
      </c>
      <c r="P48">
        <f t="shared" si="1"/>
        <v>16</v>
      </c>
      <c r="Q48" s="19">
        <v>6.25E-2</v>
      </c>
      <c r="R48">
        <v>2</v>
      </c>
      <c r="V48" t="s">
        <v>40</v>
      </c>
      <c r="W48" t="s">
        <v>19</v>
      </c>
      <c r="X48">
        <v>0</v>
      </c>
      <c r="Y48">
        <v>3</v>
      </c>
      <c r="Z48">
        <v>3</v>
      </c>
      <c r="AA48">
        <v>1</v>
      </c>
      <c r="AB48">
        <v>3</v>
      </c>
      <c r="AC48">
        <v>0</v>
      </c>
      <c r="AD48">
        <v>0</v>
      </c>
      <c r="AE48">
        <v>3</v>
      </c>
      <c r="AF48">
        <v>2</v>
      </c>
      <c r="AG48">
        <v>1</v>
      </c>
      <c r="AH48">
        <v>0</v>
      </c>
      <c r="AI48">
        <v>0</v>
      </c>
      <c r="AJ48">
        <f t="shared" si="2"/>
        <v>16</v>
      </c>
      <c r="AK48" s="19">
        <v>6.25E-2</v>
      </c>
      <c r="AL48">
        <v>2</v>
      </c>
    </row>
    <row r="49" spans="1:38" x14ac:dyDescent="0.25">
      <c r="A49" t="s">
        <v>120</v>
      </c>
      <c r="B49" t="s">
        <v>19</v>
      </c>
      <c r="C49">
        <v>1</v>
      </c>
      <c r="D49">
        <v>2</v>
      </c>
      <c r="E49">
        <v>4</v>
      </c>
      <c r="F49">
        <v>0</v>
      </c>
      <c r="G49">
        <v>35</v>
      </c>
      <c r="H49">
        <v>3</v>
      </c>
      <c r="I49">
        <v>0</v>
      </c>
      <c r="J49">
        <v>11</v>
      </c>
      <c r="K49">
        <v>2</v>
      </c>
      <c r="L49">
        <v>4</v>
      </c>
      <c r="N49">
        <v>0</v>
      </c>
      <c r="P49">
        <f t="shared" si="1"/>
        <v>62</v>
      </c>
      <c r="Q49" s="19">
        <v>6.4516129032258063E-2</v>
      </c>
      <c r="R49">
        <v>5</v>
      </c>
      <c r="V49" t="s">
        <v>120</v>
      </c>
      <c r="W49" t="s">
        <v>19</v>
      </c>
      <c r="X49">
        <v>1</v>
      </c>
      <c r="Y49">
        <v>2</v>
      </c>
      <c r="Z49">
        <v>4</v>
      </c>
      <c r="AA49">
        <v>0</v>
      </c>
      <c r="AB49">
        <v>35</v>
      </c>
      <c r="AC49">
        <v>3</v>
      </c>
      <c r="AD49">
        <v>0</v>
      </c>
      <c r="AE49">
        <v>11</v>
      </c>
      <c r="AF49">
        <v>2</v>
      </c>
      <c r="AG49">
        <v>4</v>
      </c>
      <c r="AI49">
        <v>0</v>
      </c>
      <c r="AJ49">
        <f t="shared" si="2"/>
        <v>62</v>
      </c>
      <c r="AK49" s="19">
        <v>6.4516129032258063E-2</v>
      </c>
      <c r="AL49">
        <v>5</v>
      </c>
    </row>
    <row r="50" spans="1:38" x14ac:dyDescent="0.25">
      <c r="A50" t="s">
        <v>102</v>
      </c>
      <c r="B50" t="s">
        <v>49</v>
      </c>
      <c r="C50">
        <v>12</v>
      </c>
      <c r="D50">
        <v>12</v>
      </c>
      <c r="E50">
        <v>9</v>
      </c>
      <c r="F50">
        <v>1</v>
      </c>
      <c r="G50">
        <v>28</v>
      </c>
      <c r="H50">
        <v>2</v>
      </c>
      <c r="I50">
        <v>24</v>
      </c>
      <c r="J50">
        <v>20</v>
      </c>
      <c r="K50">
        <v>6</v>
      </c>
      <c r="L50">
        <v>16</v>
      </c>
      <c r="N50">
        <v>0</v>
      </c>
      <c r="O50">
        <v>0</v>
      </c>
      <c r="P50">
        <f t="shared" si="1"/>
        <v>130</v>
      </c>
      <c r="Q50" s="19">
        <v>0.12307692307692308</v>
      </c>
      <c r="R50">
        <v>40</v>
      </c>
      <c r="V50" t="s">
        <v>102</v>
      </c>
      <c r="W50" t="s">
        <v>49</v>
      </c>
      <c r="X50">
        <v>12</v>
      </c>
      <c r="Y50">
        <v>12</v>
      </c>
      <c r="Z50">
        <v>9</v>
      </c>
      <c r="AA50">
        <v>1</v>
      </c>
      <c r="AB50">
        <v>28</v>
      </c>
      <c r="AC50">
        <v>2</v>
      </c>
      <c r="AD50">
        <v>24</v>
      </c>
      <c r="AE50">
        <v>20</v>
      </c>
      <c r="AF50">
        <v>6</v>
      </c>
      <c r="AG50">
        <v>16</v>
      </c>
      <c r="AH50">
        <v>0</v>
      </c>
      <c r="AI50">
        <v>0</v>
      </c>
      <c r="AJ50">
        <f t="shared" si="2"/>
        <v>130</v>
      </c>
      <c r="AK50" s="19">
        <v>0.12307692307692308</v>
      </c>
      <c r="AL50">
        <v>40</v>
      </c>
    </row>
    <row r="51" spans="1:38" x14ac:dyDescent="0.25">
      <c r="A51" t="s">
        <v>103</v>
      </c>
      <c r="B51" t="s">
        <v>49</v>
      </c>
      <c r="C51">
        <v>2</v>
      </c>
      <c r="D51">
        <v>2</v>
      </c>
      <c r="E51">
        <v>1</v>
      </c>
      <c r="F51">
        <v>0</v>
      </c>
      <c r="G51">
        <v>2</v>
      </c>
      <c r="H51">
        <v>0</v>
      </c>
      <c r="I51">
        <v>1</v>
      </c>
      <c r="J51">
        <v>2</v>
      </c>
      <c r="K51">
        <v>1</v>
      </c>
      <c r="L51">
        <v>1</v>
      </c>
      <c r="N51">
        <v>2</v>
      </c>
      <c r="O51">
        <v>0</v>
      </c>
      <c r="P51">
        <f t="shared" si="1"/>
        <v>14</v>
      </c>
      <c r="Q51" s="19">
        <v>7.1428571428571425E-2</v>
      </c>
      <c r="V51" t="s">
        <v>103</v>
      </c>
      <c r="W51" t="s">
        <v>49</v>
      </c>
      <c r="X51">
        <v>2</v>
      </c>
      <c r="Y51">
        <v>2</v>
      </c>
      <c r="Z51">
        <v>1</v>
      </c>
      <c r="AA51">
        <v>0</v>
      </c>
      <c r="AB51">
        <v>2</v>
      </c>
      <c r="AC51">
        <v>0</v>
      </c>
      <c r="AD51">
        <v>1</v>
      </c>
      <c r="AE51">
        <v>2</v>
      </c>
      <c r="AF51">
        <v>1</v>
      </c>
      <c r="AG51">
        <v>1</v>
      </c>
      <c r="AH51">
        <v>0</v>
      </c>
      <c r="AI51">
        <v>2</v>
      </c>
      <c r="AJ51">
        <f t="shared" si="2"/>
        <v>14</v>
      </c>
      <c r="AK51" s="19">
        <v>7.1428571428571425E-2</v>
      </c>
    </row>
    <row r="52" spans="1:38" x14ac:dyDescent="0.25">
      <c r="A52" t="s">
        <v>104</v>
      </c>
      <c r="B52" t="s">
        <v>49</v>
      </c>
      <c r="C52">
        <v>3</v>
      </c>
      <c r="D52">
        <v>6</v>
      </c>
      <c r="E52">
        <v>5</v>
      </c>
      <c r="G52">
        <v>21</v>
      </c>
      <c r="J52">
        <v>5</v>
      </c>
      <c r="K52">
        <v>4</v>
      </c>
      <c r="P52">
        <f t="shared" si="1"/>
        <v>44</v>
      </c>
      <c r="Q52" s="19">
        <v>0</v>
      </c>
      <c r="V52" t="s">
        <v>104</v>
      </c>
      <c r="W52" t="s">
        <v>49</v>
      </c>
      <c r="X52">
        <v>3</v>
      </c>
      <c r="Y52">
        <v>6</v>
      </c>
      <c r="Z52">
        <v>5</v>
      </c>
      <c r="AB52">
        <v>21</v>
      </c>
      <c r="AE52">
        <v>5</v>
      </c>
      <c r="AF52">
        <v>4</v>
      </c>
      <c r="AJ52">
        <f t="shared" si="2"/>
        <v>44</v>
      </c>
      <c r="AK52" s="19">
        <v>0</v>
      </c>
    </row>
    <row r="53" spans="1:38" x14ac:dyDescent="0.25">
      <c r="A53" t="s">
        <v>23</v>
      </c>
      <c r="B53" t="s">
        <v>24</v>
      </c>
      <c r="C53">
        <v>1</v>
      </c>
      <c r="D53">
        <v>4</v>
      </c>
      <c r="E53">
        <v>2</v>
      </c>
      <c r="G53">
        <v>1</v>
      </c>
      <c r="L53">
        <v>2</v>
      </c>
      <c r="P53">
        <f t="shared" si="1"/>
        <v>10</v>
      </c>
      <c r="Q53" s="19">
        <v>0.2</v>
      </c>
      <c r="R53">
        <v>1</v>
      </c>
      <c r="V53" t="s">
        <v>23</v>
      </c>
      <c r="W53" t="s">
        <v>24</v>
      </c>
      <c r="X53">
        <v>1</v>
      </c>
      <c r="Y53">
        <v>4</v>
      </c>
      <c r="Z53">
        <v>2</v>
      </c>
      <c r="AB53">
        <v>1</v>
      </c>
      <c r="AG53">
        <v>2</v>
      </c>
      <c r="AJ53">
        <f t="shared" si="2"/>
        <v>10</v>
      </c>
      <c r="AK53" s="19">
        <v>0.2</v>
      </c>
      <c r="AL53">
        <v>1</v>
      </c>
    </row>
    <row r="54" spans="1:38" x14ac:dyDescent="0.25">
      <c r="A54" t="s">
        <v>198</v>
      </c>
      <c r="B54" t="s">
        <v>19</v>
      </c>
      <c r="C54">
        <v>1</v>
      </c>
      <c r="D54">
        <v>6</v>
      </c>
      <c r="E54">
        <v>2</v>
      </c>
      <c r="F54">
        <v>0</v>
      </c>
      <c r="G54">
        <v>2</v>
      </c>
      <c r="H54">
        <v>0</v>
      </c>
      <c r="I54">
        <v>0</v>
      </c>
      <c r="J54">
        <v>4</v>
      </c>
      <c r="K54">
        <v>0</v>
      </c>
      <c r="N54">
        <v>1</v>
      </c>
      <c r="P54">
        <f t="shared" si="1"/>
        <v>16</v>
      </c>
      <c r="Q54" s="19">
        <v>0</v>
      </c>
      <c r="R54">
        <v>12</v>
      </c>
      <c r="V54" t="s">
        <v>198</v>
      </c>
      <c r="W54" t="s">
        <v>19</v>
      </c>
      <c r="X54">
        <v>1</v>
      </c>
      <c r="Y54">
        <v>6</v>
      </c>
      <c r="Z54">
        <v>2</v>
      </c>
      <c r="AA54">
        <v>0</v>
      </c>
      <c r="AB54">
        <v>2</v>
      </c>
      <c r="AC54">
        <v>0</v>
      </c>
      <c r="AD54">
        <v>0</v>
      </c>
      <c r="AE54">
        <v>4</v>
      </c>
      <c r="AF54">
        <v>0</v>
      </c>
      <c r="AI54">
        <v>1</v>
      </c>
      <c r="AJ54">
        <f t="shared" si="2"/>
        <v>16</v>
      </c>
      <c r="AK54" s="19">
        <v>0</v>
      </c>
      <c r="AL54">
        <v>12</v>
      </c>
    </row>
    <row r="55" spans="1:38" x14ac:dyDescent="0.25">
      <c r="A55" t="s">
        <v>199</v>
      </c>
      <c r="B55" t="s">
        <v>19</v>
      </c>
      <c r="C55">
        <v>3</v>
      </c>
      <c r="E55">
        <v>7</v>
      </c>
      <c r="F55">
        <v>1</v>
      </c>
      <c r="G55">
        <v>7</v>
      </c>
      <c r="H55">
        <v>1</v>
      </c>
      <c r="J55">
        <v>2</v>
      </c>
      <c r="K55">
        <v>1</v>
      </c>
      <c r="P55">
        <f t="shared" si="1"/>
        <v>22</v>
      </c>
      <c r="Q55" s="19">
        <v>0</v>
      </c>
      <c r="R55">
        <v>2</v>
      </c>
      <c r="V55" t="s">
        <v>199</v>
      </c>
      <c r="W55" t="s">
        <v>19</v>
      </c>
      <c r="X55">
        <v>3</v>
      </c>
      <c r="Z55">
        <v>7</v>
      </c>
      <c r="AA55">
        <v>1</v>
      </c>
      <c r="AB55">
        <v>7</v>
      </c>
      <c r="AC55">
        <v>1</v>
      </c>
      <c r="AE55">
        <v>2</v>
      </c>
      <c r="AF55">
        <v>1</v>
      </c>
      <c r="AJ55">
        <f t="shared" si="2"/>
        <v>22</v>
      </c>
      <c r="AK55" s="19">
        <v>0</v>
      </c>
      <c r="AL55">
        <v>2</v>
      </c>
    </row>
    <row r="56" spans="1:38" x14ac:dyDescent="0.25">
      <c r="A56" t="s">
        <v>141</v>
      </c>
      <c r="B56" t="s">
        <v>19</v>
      </c>
      <c r="C56">
        <v>21</v>
      </c>
      <c r="D56">
        <v>9</v>
      </c>
      <c r="E56">
        <v>70</v>
      </c>
      <c r="F56">
        <v>2</v>
      </c>
      <c r="G56">
        <v>37</v>
      </c>
      <c r="H56">
        <v>1</v>
      </c>
      <c r="I56">
        <v>5</v>
      </c>
      <c r="J56">
        <v>43</v>
      </c>
      <c r="K56">
        <v>6</v>
      </c>
      <c r="L56">
        <v>17</v>
      </c>
      <c r="O56">
        <v>4</v>
      </c>
      <c r="P56">
        <f t="shared" si="1"/>
        <v>215</v>
      </c>
      <c r="Q56" s="19">
        <v>7.9069767441860464E-2</v>
      </c>
      <c r="V56" t="s">
        <v>141</v>
      </c>
      <c r="W56" t="s">
        <v>19</v>
      </c>
      <c r="X56">
        <v>21</v>
      </c>
      <c r="Y56">
        <v>9</v>
      </c>
      <c r="Z56">
        <v>70</v>
      </c>
      <c r="AA56">
        <v>2</v>
      </c>
      <c r="AB56">
        <v>37</v>
      </c>
      <c r="AC56">
        <v>1</v>
      </c>
      <c r="AD56">
        <v>5</v>
      </c>
      <c r="AE56">
        <v>43</v>
      </c>
      <c r="AF56">
        <v>6</v>
      </c>
      <c r="AG56">
        <v>17</v>
      </c>
      <c r="AH56">
        <v>4</v>
      </c>
      <c r="AJ56">
        <f t="shared" si="2"/>
        <v>215</v>
      </c>
      <c r="AK56" s="19">
        <v>7.9069767441860464E-2</v>
      </c>
    </row>
    <row r="57" spans="1:38" x14ac:dyDescent="0.25">
      <c r="A57" t="s">
        <v>107</v>
      </c>
      <c r="B57" t="s">
        <v>19</v>
      </c>
      <c r="D57">
        <v>3</v>
      </c>
      <c r="E57">
        <v>2</v>
      </c>
      <c r="F57">
        <v>2</v>
      </c>
      <c r="P57">
        <f t="shared" si="1"/>
        <v>7</v>
      </c>
      <c r="Q57" s="19">
        <v>0</v>
      </c>
      <c r="R57">
        <v>1</v>
      </c>
      <c r="V57" t="s">
        <v>107</v>
      </c>
      <c r="W57" t="s">
        <v>19</v>
      </c>
      <c r="Y57">
        <v>3</v>
      </c>
      <c r="Z57">
        <v>2</v>
      </c>
      <c r="AA57">
        <v>2</v>
      </c>
      <c r="AJ57">
        <f t="shared" si="2"/>
        <v>7</v>
      </c>
      <c r="AK57" s="19">
        <v>0</v>
      </c>
      <c r="AL57">
        <v>1</v>
      </c>
    </row>
    <row r="58" spans="1:38" x14ac:dyDescent="0.25">
      <c r="A58" t="s">
        <v>192</v>
      </c>
      <c r="B58" t="s">
        <v>193</v>
      </c>
      <c r="C58">
        <v>14</v>
      </c>
      <c r="D58">
        <v>3</v>
      </c>
      <c r="E58">
        <v>2</v>
      </c>
      <c r="F58">
        <v>45</v>
      </c>
      <c r="G58">
        <v>4</v>
      </c>
      <c r="H58">
        <v>5</v>
      </c>
      <c r="I58">
        <v>5</v>
      </c>
      <c r="J58">
        <v>26</v>
      </c>
      <c r="K58">
        <v>0</v>
      </c>
      <c r="L58">
        <v>1</v>
      </c>
      <c r="N58">
        <v>0</v>
      </c>
      <c r="O58">
        <v>1</v>
      </c>
      <c r="P58">
        <f t="shared" si="1"/>
        <v>106</v>
      </c>
      <c r="Q58" s="19"/>
      <c r="R58">
        <v>4</v>
      </c>
      <c r="V58" t="s">
        <v>192</v>
      </c>
      <c r="W58" t="s">
        <v>193</v>
      </c>
      <c r="X58">
        <v>14</v>
      </c>
      <c r="Y58">
        <v>3</v>
      </c>
      <c r="Z58">
        <v>2</v>
      </c>
      <c r="AA58">
        <v>45</v>
      </c>
      <c r="AB58">
        <v>4</v>
      </c>
      <c r="AC58">
        <v>5</v>
      </c>
      <c r="AD58">
        <v>5</v>
      </c>
      <c r="AE58">
        <v>26</v>
      </c>
      <c r="AF58">
        <v>0</v>
      </c>
      <c r="AG58">
        <v>1</v>
      </c>
      <c r="AH58">
        <v>1</v>
      </c>
      <c r="AI58">
        <v>0</v>
      </c>
      <c r="AJ58">
        <f t="shared" si="2"/>
        <v>106</v>
      </c>
      <c r="AK58" s="19"/>
      <c r="AL58">
        <v>4</v>
      </c>
    </row>
    <row r="59" spans="1:38" x14ac:dyDescent="0.25">
      <c r="A59" t="s">
        <v>192</v>
      </c>
      <c r="B59" t="s">
        <v>644</v>
      </c>
      <c r="C59">
        <v>49</v>
      </c>
      <c r="D59">
        <v>7</v>
      </c>
      <c r="E59">
        <v>8</v>
      </c>
      <c r="F59">
        <v>42</v>
      </c>
      <c r="G59">
        <v>1</v>
      </c>
      <c r="H59">
        <v>4</v>
      </c>
      <c r="I59">
        <v>3</v>
      </c>
      <c r="J59">
        <v>17</v>
      </c>
      <c r="L59">
        <v>0</v>
      </c>
      <c r="N59">
        <v>0</v>
      </c>
      <c r="O59">
        <v>1</v>
      </c>
      <c r="P59">
        <f t="shared" si="1"/>
        <v>132</v>
      </c>
      <c r="Q59" s="19"/>
      <c r="R59">
        <v>3</v>
      </c>
      <c r="V59" t="s">
        <v>192</v>
      </c>
      <c r="W59" t="s">
        <v>644</v>
      </c>
      <c r="X59">
        <v>49</v>
      </c>
      <c r="Y59">
        <v>7</v>
      </c>
      <c r="Z59">
        <v>8</v>
      </c>
      <c r="AA59">
        <v>42</v>
      </c>
      <c r="AB59">
        <v>1</v>
      </c>
      <c r="AC59">
        <v>4</v>
      </c>
      <c r="AD59">
        <v>3</v>
      </c>
      <c r="AE59">
        <v>17</v>
      </c>
      <c r="AG59">
        <v>0</v>
      </c>
      <c r="AH59">
        <v>1</v>
      </c>
      <c r="AI59">
        <v>0</v>
      </c>
      <c r="AJ59">
        <f t="shared" si="2"/>
        <v>132</v>
      </c>
      <c r="AK59" s="19"/>
      <c r="AL59">
        <v>3</v>
      </c>
    </row>
    <row r="60" spans="1:38" x14ac:dyDescent="0.25">
      <c r="A60" t="s">
        <v>93</v>
      </c>
      <c r="B60" t="s">
        <v>19</v>
      </c>
      <c r="C60">
        <v>1</v>
      </c>
      <c r="D60">
        <v>5</v>
      </c>
      <c r="E60">
        <v>5</v>
      </c>
      <c r="F60">
        <v>0</v>
      </c>
      <c r="G60">
        <v>5</v>
      </c>
      <c r="H60">
        <v>0</v>
      </c>
      <c r="I60">
        <v>2</v>
      </c>
      <c r="J60">
        <v>8</v>
      </c>
      <c r="K60">
        <v>1</v>
      </c>
      <c r="L60">
        <v>0</v>
      </c>
      <c r="N60">
        <v>0</v>
      </c>
      <c r="O60">
        <v>0</v>
      </c>
      <c r="P60">
        <f t="shared" si="1"/>
        <v>27</v>
      </c>
      <c r="Q60" s="19">
        <v>0</v>
      </c>
      <c r="R60">
        <v>10</v>
      </c>
      <c r="V60" t="s">
        <v>93</v>
      </c>
      <c r="W60" t="s">
        <v>19</v>
      </c>
      <c r="X60">
        <v>1</v>
      </c>
      <c r="Y60">
        <v>5</v>
      </c>
      <c r="Z60">
        <v>5</v>
      </c>
      <c r="AA60">
        <v>0</v>
      </c>
      <c r="AB60">
        <v>5</v>
      </c>
      <c r="AC60">
        <v>0</v>
      </c>
      <c r="AD60">
        <v>2</v>
      </c>
      <c r="AE60">
        <v>8</v>
      </c>
      <c r="AF60">
        <v>1</v>
      </c>
      <c r="AG60">
        <v>0</v>
      </c>
      <c r="AH60">
        <v>0</v>
      </c>
      <c r="AI60">
        <v>0</v>
      </c>
      <c r="AJ60">
        <f t="shared" si="2"/>
        <v>27</v>
      </c>
      <c r="AK60" s="19">
        <v>0</v>
      </c>
      <c r="AL60">
        <v>10</v>
      </c>
    </row>
    <row r="61" spans="1:38" x14ac:dyDescent="0.25">
      <c r="A61" t="s">
        <v>151</v>
      </c>
      <c r="B61" t="s">
        <v>19</v>
      </c>
      <c r="C61">
        <v>1</v>
      </c>
      <c r="D61">
        <v>1</v>
      </c>
      <c r="J61">
        <v>1</v>
      </c>
      <c r="P61">
        <f t="shared" si="1"/>
        <v>3</v>
      </c>
      <c r="Q61" s="19">
        <v>0</v>
      </c>
      <c r="R61">
        <v>2</v>
      </c>
      <c r="V61" t="s">
        <v>151</v>
      </c>
      <c r="W61" t="s">
        <v>19</v>
      </c>
      <c r="X61">
        <v>1</v>
      </c>
      <c r="Y61">
        <v>1</v>
      </c>
      <c r="AE61">
        <v>1</v>
      </c>
      <c r="AJ61">
        <f t="shared" si="2"/>
        <v>3</v>
      </c>
      <c r="AK61" s="19">
        <v>0</v>
      </c>
      <c r="AL61">
        <v>2</v>
      </c>
    </row>
    <row r="62" spans="1:38" x14ac:dyDescent="0.25">
      <c r="A62" t="s">
        <v>248</v>
      </c>
      <c r="B62" t="s">
        <v>19</v>
      </c>
      <c r="C62">
        <v>0</v>
      </c>
      <c r="D62">
        <v>7</v>
      </c>
      <c r="E62">
        <v>1</v>
      </c>
      <c r="F62">
        <v>0</v>
      </c>
      <c r="G62">
        <v>3</v>
      </c>
      <c r="H62">
        <v>0</v>
      </c>
      <c r="I62">
        <v>0</v>
      </c>
      <c r="J62">
        <v>3</v>
      </c>
      <c r="K62">
        <v>1</v>
      </c>
      <c r="L62">
        <v>0</v>
      </c>
      <c r="N62">
        <v>0</v>
      </c>
      <c r="O62">
        <v>0</v>
      </c>
      <c r="P62">
        <f t="shared" si="1"/>
        <v>15</v>
      </c>
      <c r="Q62" s="19">
        <v>0</v>
      </c>
      <c r="R62">
        <v>2</v>
      </c>
      <c r="V62" t="s">
        <v>248</v>
      </c>
      <c r="W62" t="s">
        <v>19</v>
      </c>
      <c r="X62">
        <v>0</v>
      </c>
      <c r="Y62">
        <v>7</v>
      </c>
      <c r="Z62">
        <v>1</v>
      </c>
      <c r="AA62">
        <v>0</v>
      </c>
      <c r="AB62">
        <v>3</v>
      </c>
      <c r="AC62">
        <v>0</v>
      </c>
      <c r="AD62">
        <v>0</v>
      </c>
      <c r="AE62">
        <v>3</v>
      </c>
      <c r="AF62">
        <v>1</v>
      </c>
      <c r="AG62">
        <v>0</v>
      </c>
      <c r="AH62">
        <v>0</v>
      </c>
      <c r="AI62">
        <v>0</v>
      </c>
      <c r="AJ62">
        <f t="shared" si="2"/>
        <v>15</v>
      </c>
      <c r="AK62" s="19">
        <v>0</v>
      </c>
      <c r="AL62">
        <v>2</v>
      </c>
    </row>
    <row r="63" spans="1:38" x14ac:dyDescent="0.25">
      <c r="A63" t="s">
        <v>143</v>
      </c>
      <c r="B63" t="s">
        <v>19</v>
      </c>
      <c r="C63">
        <v>2</v>
      </c>
      <c r="D63">
        <v>1</v>
      </c>
      <c r="E63">
        <v>4</v>
      </c>
      <c r="F63">
        <v>1</v>
      </c>
      <c r="G63">
        <v>30</v>
      </c>
      <c r="H63">
        <v>0</v>
      </c>
      <c r="I63">
        <v>1</v>
      </c>
      <c r="J63">
        <v>14</v>
      </c>
      <c r="K63">
        <v>0</v>
      </c>
      <c r="L63">
        <v>0</v>
      </c>
      <c r="N63">
        <v>0</v>
      </c>
      <c r="O63">
        <v>0</v>
      </c>
      <c r="P63">
        <f t="shared" si="1"/>
        <v>53</v>
      </c>
      <c r="Q63" s="19">
        <v>0</v>
      </c>
      <c r="R63">
        <v>10</v>
      </c>
      <c r="V63" t="s">
        <v>143</v>
      </c>
      <c r="W63" t="s">
        <v>19</v>
      </c>
      <c r="X63">
        <v>2</v>
      </c>
      <c r="Y63">
        <v>1</v>
      </c>
      <c r="Z63">
        <v>4</v>
      </c>
      <c r="AA63">
        <v>1</v>
      </c>
      <c r="AB63">
        <v>30</v>
      </c>
      <c r="AC63">
        <v>0</v>
      </c>
      <c r="AD63">
        <v>1</v>
      </c>
      <c r="AE63">
        <v>14</v>
      </c>
      <c r="AF63">
        <v>0</v>
      </c>
      <c r="AG63">
        <v>0</v>
      </c>
      <c r="AH63">
        <v>0</v>
      </c>
      <c r="AI63">
        <v>0</v>
      </c>
      <c r="AJ63">
        <f t="shared" si="2"/>
        <v>53</v>
      </c>
      <c r="AK63" s="19">
        <v>0</v>
      </c>
      <c r="AL63">
        <v>10</v>
      </c>
    </row>
    <row r="64" spans="1:38" x14ac:dyDescent="0.25">
      <c r="A64" t="s">
        <v>142</v>
      </c>
      <c r="B64" t="s">
        <v>19</v>
      </c>
      <c r="E64">
        <v>24</v>
      </c>
      <c r="L64">
        <v>4</v>
      </c>
      <c r="P64">
        <f t="shared" si="1"/>
        <v>28</v>
      </c>
      <c r="Q64" s="19">
        <v>0.14285714285714285</v>
      </c>
      <c r="V64" t="s">
        <v>142</v>
      </c>
      <c r="W64" t="s">
        <v>19</v>
      </c>
      <c r="Z64">
        <v>24</v>
      </c>
      <c r="AG64">
        <v>4</v>
      </c>
      <c r="AJ64">
        <f t="shared" si="2"/>
        <v>28</v>
      </c>
      <c r="AK64" s="19">
        <v>0.14285714285714285</v>
      </c>
    </row>
    <row r="65" spans="1:38" x14ac:dyDescent="0.25">
      <c r="A65" t="s">
        <v>112</v>
      </c>
      <c r="B65" t="s">
        <v>19</v>
      </c>
      <c r="C65">
        <v>5</v>
      </c>
      <c r="D65">
        <v>17</v>
      </c>
      <c r="G65">
        <v>8</v>
      </c>
      <c r="J65">
        <v>4</v>
      </c>
      <c r="O65">
        <v>2</v>
      </c>
      <c r="P65">
        <f t="shared" si="1"/>
        <v>36</v>
      </c>
      <c r="Q65" s="19">
        <v>0</v>
      </c>
      <c r="R65">
        <v>5</v>
      </c>
      <c r="V65" t="s">
        <v>112</v>
      </c>
      <c r="W65" t="s">
        <v>19</v>
      </c>
      <c r="X65">
        <v>5</v>
      </c>
      <c r="Y65">
        <v>17</v>
      </c>
      <c r="AB65">
        <v>8</v>
      </c>
      <c r="AE65">
        <v>4</v>
      </c>
      <c r="AH65">
        <v>2</v>
      </c>
      <c r="AJ65">
        <f t="shared" si="2"/>
        <v>36</v>
      </c>
      <c r="AK65" s="19">
        <v>0</v>
      </c>
      <c r="AL65">
        <v>5</v>
      </c>
    </row>
    <row r="66" spans="1:38" x14ac:dyDescent="0.25">
      <c r="A66" t="s">
        <v>200</v>
      </c>
      <c r="B66" t="s">
        <v>19</v>
      </c>
      <c r="C66">
        <v>1</v>
      </c>
      <c r="D66">
        <v>3</v>
      </c>
      <c r="E66">
        <v>12</v>
      </c>
      <c r="F66">
        <v>0</v>
      </c>
      <c r="G66">
        <v>7</v>
      </c>
      <c r="H66">
        <v>0</v>
      </c>
      <c r="I66">
        <v>1</v>
      </c>
      <c r="J66">
        <v>1</v>
      </c>
      <c r="K66">
        <v>2</v>
      </c>
      <c r="L66">
        <v>0</v>
      </c>
      <c r="N66">
        <v>0</v>
      </c>
      <c r="O66">
        <v>0</v>
      </c>
      <c r="P66">
        <f t="shared" si="1"/>
        <v>27</v>
      </c>
      <c r="Q66" s="19">
        <v>0</v>
      </c>
      <c r="R66">
        <v>51</v>
      </c>
      <c r="V66" t="s">
        <v>200</v>
      </c>
      <c r="W66" t="s">
        <v>19</v>
      </c>
      <c r="X66">
        <v>1</v>
      </c>
      <c r="Y66">
        <v>3</v>
      </c>
      <c r="Z66">
        <v>12</v>
      </c>
      <c r="AA66">
        <v>0</v>
      </c>
      <c r="AB66">
        <v>7</v>
      </c>
      <c r="AC66">
        <v>0</v>
      </c>
      <c r="AD66">
        <v>1</v>
      </c>
      <c r="AE66">
        <v>1</v>
      </c>
      <c r="AF66">
        <v>2</v>
      </c>
      <c r="AG66">
        <v>0</v>
      </c>
      <c r="AH66">
        <v>0</v>
      </c>
      <c r="AI66">
        <v>0</v>
      </c>
      <c r="AJ66">
        <f t="shared" ref="AJ66:AJ97" si="3">SUM(X66:AI66)</f>
        <v>27</v>
      </c>
      <c r="AK66" s="19">
        <v>0</v>
      </c>
      <c r="AL66">
        <v>51</v>
      </c>
    </row>
    <row r="67" spans="1:38" x14ac:dyDescent="0.25">
      <c r="A67" t="s">
        <v>128</v>
      </c>
      <c r="B67" t="s">
        <v>24</v>
      </c>
      <c r="C67">
        <v>1</v>
      </c>
      <c r="D67">
        <v>15</v>
      </c>
      <c r="G67">
        <v>1</v>
      </c>
      <c r="J67">
        <v>5</v>
      </c>
      <c r="K67">
        <v>3</v>
      </c>
      <c r="N67">
        <v>1</v>
      </c>
      <c r="P67">
        <f t="shared" ref="P67:P130" si="4">SUM(C67:O67)</f>
        <v>26</v>
      </c>
      <c r="Q67" s="19">
        <v>0</v>
      </c>
      <c r="R67">
        <v>1</v>
      </c>
      <c r="V67" t="s">
        <v>128</v>
      </c>
      <c r="W67" t="s">
        <v>24</v>
      </c>
      <c r="X67">
        <v>1</v>
      </c>
      <c r="Y67">
        <v>15</v>
      </c>
      <c r="AB67">
        <v>1</v>
      </c>
      <c r="AE67">
        <v>5</v>
      </c>
      <c r="AF67">
        <v>3</v>
      </c>
      <c r="AI67">
        <v>1</v>
      </c>
      <c r="AJ67">
        <f t="shared" si="3"/>
        <v>26</v>
      </c>
      <c r="AK67" s="19">
        <v>0</v>
      </c>
      <c r="AL67">
        <v>1</v>
      </c>
    </row>
    <row r="68" spans="1:38" x14ac:dyDescent="0.25">
      <c r="A68" t="s">
        <v>32</v>
      </c>
      <c r="B68" t="s">
        <v>19</v>
      </c>
      <c r="C68">
        <v>1</v>
      </c>
      <c r="D68">
        <v>1</v>
      </c>
      <c r="E68">
        <v>1</v>
      </c>
      <c r="F68">
        <v>0</v>
      </c>
      <c r="G68">
        <v>3</v>
      </c>
      <c r="H68">
        <v>0</v>
      </c>
      <c r="I68">
        <v>1</v>
      </c>
      <c r="J68">
        <v>1</v>
      </c>
      <c r="K68">
        <v>3</v>
      </c>
      <c r="L68">
        <v>0</v>
      </c>
      <c r="N68">
        <v>0</v>
      </c>
      <c r="O68">
        <v>0</v>
      </c>
      <c r="P68">
        <f t="shared" si="4"/>
        <v>11</v>
      </c>
      <c r="Q68" s="19">
        <v>0</v>
      </c>
      <c r="R68">
        <v>1</v>
      </c>
      <c r="V68" t="s">
        <v>32</v>
      </c>
      <c r="W68" t="s">
        <v>19</v>
      </c>
      <c r="X68">
        <v>1</v>
      </c>
      <c r="Y68">
        <v>1</v>
      </c>
      <c r="Z68">
        <v>1</v>
      </c>
      <c r="AA68">
        <v>0</v>
      </c>
      <c r="AB68">
        <v>3</v>
      </c>
      <c r="AC68">
        <v>0</v>
      </c>
      <c r="AD68">
        <v>1</v>
      </c>
      <c r="AE68">
        <v>1</v>
      </c>
      <c r="AF68">
        <v>3</v>
      </c>
      <c r="AG68">
        <v>0</v>
      </c>
      <c r="AH68">
        <v>0</v>
      </c>
      <c r="AI68">
        <v>0</v>
      </c>
      <c r="AJ68">
        <f t="shared" si="3"/>
        <v>11</v>
      </c>
      <c r="AK68" s="19">
        <v>0</v>
      </c>
      <c r="AL68">
        <v>1</v>
      </c>
    </row>
    <row r="69" spans="1:38" x14ac:dyDescent="0.25">
      <c r="A69" t="s">
        <v>71</v>
      </c>
      <c r="B69" t="s">
        <v>73</v>
      </c>
      <c r="C69">
        <v>1</v>
      </c>
      <c r="D69">
        <v>0</v>
      </c>
      <c r="E69">
        <v>0</v>
      </c>
      <c r="F69">
        <v>10</v>
      </c>
      <c r="G69">
        <v>0</v>
      </c>
      <c r="H69">
        <v>0</v>
      </c>
      <c r="I69">
        <v>0</v>
      </c>
      <c r="J69">
        <v>0</v>
      </c>
      <c r="K69">
        <v>0</v>
      </c>
      <c r="L69">
        <v>0</v>
      </c>
      <c r="N69">
        <v>127</v>
      </c>
      <c r="O69">
        <v>0</v>
      </c>
      <c r="P69">
        <f t="shared" si="4"/>
        <v>138</v>
      </c>
      <c r="Q69" s="19">
        <v>0</v>
      </c>
      <c r="R69">
        <v>0</v>
      </c>
      <c r="V69" t="s">
        <v>71</v>
      </c>
      <c r="W69" t="s">
        <v>73</v>
      </c>
      <c r="X69">
        <v>1</v>
      </c>
      <c r="Y69">
        <v>0</v>
      </c>
      <c r="Z69">
        <v>0</v>
      </c>
      <c r="AA69">
        <v>10</v>
      </c>
      <c r="AB69">
        <v>0</v>
      </c>
      <c r="AC69">
        <v>0</v>
      </c>
      <c r="AD69">
        <v>0</v>
      </c>
      <c r="AE69">
        <v>0</v>
      </c>
      <c r="AF69">
        <v>0</v>
      </c>
      <c r="AG69">
        <v>0</v>
      </c>
      <c r="AH69">
        <v>0</v>
      </c>
      <c r="AI69">
        <v>127</v>
      </c>
      <c r="AJ69">
        <f t="shared" si="3"/>
        <v>138</v>
      </c>
      <c r="AK69" s="19">
        <v>0</v>
      </c>
      <c r="AL69">
        <v>0</v>
      </c>
    </row>
    <row r="70" spans="1:38" x14ac:dyDescent="0.25">
      <c r="A70" t="s">
        <v>71</v>
      </c>
      <c r="B70" t="s">
        <v>72</v>
      </c>
      <c r="C70">
        <v>0</v>
      </c>
      <c r="D70">
        <v>0</v>
      </c>
      <c r="E70">
        <v>0</v>
      </c>
      <c r="F70">
        <v>7</v>
      </c>
      <c r="G70">
        <v>0</v>
      </c>
      <c r="H70">
        <v>0</v>
      </c>
      <c r="I70">
        <v>0</v>
      </c>
      <c r="J70">
        <v>0</v>
      </c>
      <c r="K70">
        <v>0</v>
      </c>
      <c r="L70">
        <v>0</v>
      </c>
      <c r="N70">
        <v>31</v>
      </c>
      <c r="O70">
        <v>0</v>
      </c>
      <c r="P70">
        <f t="shared" si="4"/>
        <v>38</v>
      </c>
      <c r="Q70" s="19">
        <v>0</v>
      </c>
      <c r="R70">
        <v>0</v>
      </c>
      <c r="V70" t="s">
        <v>71</v>
      </c>
      <c r="W70" t="s">
        <v>72</v>
      </c>
      <c r="X70">
        <v>0</v>
      </c>
      <c r="Y70">
        <v>0</v>
      </c>
      <c r="Z70">
        <v>0</v>
      </c>
      <c r="AA70">
        <v>7</v>
      </c>
      <c r="AB70">
        <v>0</v>
      </c>
      <c r="AC70">
        <v>0</v>
      </c>
      <c r="AD70">
        <v>0</v>
      </c>
      <c r="AE70">
        <v>0</v>
      </c>
      <c r="AF70">
        <v>0</v>
      </c>
      <c r="AG70">
        <v>0</v>
      </c>
      <c r="AH70">
        <v>0</v>
      </c>
      <c r="AI70">
        <v>31</v>
      </c>
      <c r="AJ70">
        <f t="shared" si="3"/>
        <v>38</v>
      </c>
      <c r="AK70" s="19">
        <v>0</v>
      </c>
      <c r="AL70">
        <v>0</v>
      </c>
    </row>
    <row r="71" spans="1:38" x14ac:dyDescent="0.25">
      <c r="A71" t="s">
        <v>244</v>
      </c>
      <c r="B71" t="s">
        <v>19</v>
      </c>
      <c r="C71">
        <v>3</v>
      </c>
      <c r="D71">
        <v>5</v>
      </c>
      <c r="E71">
        <v>2</v>
      </c>
      <c r="G71">
        <v>4</v>
      </c>
      <c r="K71">
        <v>1</v>
      </c>
      <c r="L71">
        <v>1</v>
      </c>
      <c r="O71">
        <v>2</v>
      </c>
      <c r="P71">
        <f t="shared" si="4"/>
        <v>18</v>
      </c>
      <c r="Q71" s="19">
        <v>5.5555555555555552E-2</v>
      </c>
      <c r="V71" t="s">
        <v>244</v>
      </c>
      <c r="W71" t="s">
        <v>19</v>
      </c>
      <c r="X71">
        <v>3</v>
      </c>
      <c r="Y71">
        <v>5</v>
      </c>
      <c r="Z71">
        <v>2</v>
      </c>
      <c r="AB71">
        <v>4</v>
      </c>
      <c r="AF71">
        <v>1</v>
      </c>
      <c r="AG71">
        <v>1</v>
      </c>
      <c r="AH71">
        <v>2</v>
      </c>
      <c r="AJ71">
        <f t="shared" si="3"/>
        <v>18</v>
      </c>
      <c r="AK71" s="19">
        <v>5.5555555555555552E-2</v>
      </c>
    </row>
    <row r="72" spans="1:38" x14ac:dyDescent="0.25">
      <c r="A72" t="s">
        <v>146</v>
      </c>
      <c r="B72" t="s">
        <v>19</v>
      </c>
      <c r="C72">
        <v>7</v>
      </c>
      <c r="D72">
        <v>4</v>
      </c>
      <c r="E72">
        <v>26</v>
      </c>
      <c r="F72">
        <v>5</v>
      </c>
      <c r="G72">
        <v>161</v>
      </c>
      <c r="H72">
        <v>7</v>
      </c>
      <c r="I72">
        <v>60</v>
      </c>
      <c r="K72">
        <v>2</v>
      </c>
      <c r="L72">
        <v>5</v>
      </c>
      <c r="P72">
        <f t="shared" si="4"/>
        <v>277</v>
      </c>
      <c r="Q72" s="19">
        <v>1.8050541516245487E-2</v>
      </c>
      <c r="R72">
        <v>34</v>
      </c>
      <c r="V72" t="s">
        <v>146</v>
      </c>
      <c r="W72" t="s">
        <v>19</v>
      </c>
      <c r="X72">
        <v>7</v>
      </c>
      <c r="Y72">
        <v>4</v>
      </c>
      <c r="Z72">
        <v>26</v>
      </c>
      <c r="AA72">
        <v>5</v>
      </c>
      <c r="AB72">
        <v>161</v>
      </c>
      <c r="AC72">
        <v>7</v>
      </c>
      <c r="AD72">
        <v>60</v>
      </c>
      <c r="AF72">
        <v>2</v>
      </c>
      <c r="AG72">
        <v>5</v>
      </c>
      <c r="AJ72">
        <f t="shared" si="3"/>
        <v>277</v>
      </c>
      <c r="AK72" s="19">
        <v>1.8050541516245487E-2</v>
      </c>
      <c r="AL72">
        <v>34</v>
      </c>
    </row>
    <row r="73" spans="1:38" x14ac:dyDescent="0.25">
      <c r="A73" t="s">
        <v>134</v>
      </c>
      <c r="B73" t="s">
        <v>19</v>
      </c>
      <c r="C73">
        <v>1</v>
      </c>
      <c r="D73">
        <v>10</v>
      </c>
      <c r="E73">
        <v>12</v>
      </c>
      <c r="F73">
        <v>0</v>
      </c>
      <c r="G73">
        <v>12</v>
      </c>
      <c r="H73">
        <v>0</v>
      </c>
      <c r="I73">
        <v>4</v>
      </c>
      <c r="J73">
        <v>1</v>
      </c>
      <c r="K73">
        <v>1</v>
      </c>
      <c r="L73">
        <v>0</v>
      </c>
      <c r="N73">
        <v>0</v>
      </c>
      <c r="O73">
        <v>0</v>
      </c>
      <c r="P73">
        <f t="shared" si="4"/>
        <v>41</v>
      </c>
      <c r="Q73" s="19">
        <v>0</v>
      </c>
      <c r="R73">
        <v>2</v>
      </c>
      <c r="V73" t="s">
        <v>134</v>
      </c>
      <c r="W73" t="s">
        <v>19</v>
      </c>
      <c r="X73">
        <v>1</v>
      </c>
      <c r="Y73">
        <v>10</v>
      </c>
      <c r="Z73">
        <v>12</v>
      </c>
      <c r="AA73">
        <v>0</v>
      </c>
      <c r="AB73">
        <v>12</v>
      </c>
      <c r="AC73">
        <v>0</v>
      </c>
      <c r="AD73">
        <v>4</v>
      </c>
      <c r="AE73">
        <v>1</v>
      </c>
      <c r="AF73">
        <v>1</v>
      </c>
      <c r="AG73">
        <v>0</v>
      </c>
      <c r="AH73">
        <v>0</v>
      </c>
      <c r="AI73">
        <v>0</v>
      </c>
      <c r="AJ73">
        <f t="shared" si="3"/>
        <v>41</v>
      </c>
      <c r="AK73" s="19">
        <v>0</v>
      </c>
      <c r="AL73">
        <v>2</v>
      </c>
    </row>
    <row r="74" spans="1:38" x14ac:dyDescent="0.25">
      <c r="A74" t="s">
        <v>115</v>
      </c>
      <c r="B74" t="s">
        <v>19</v>
      </c>
      <c r="C74">
        <v>1</v>
      </c>
      <c r="D74">
        <v>7</v>
      </c>
      <c r="E74">
        <v>8</v>
      </c>
      <c r="F74">
        <v>1</v>
      </c>
      <c r="G74">
        <v>8</v>
      </c>
      <c r="H74">
        <v>3</v>
      </c>
      <c r="I74">
        <v>2</v>
      </c>
      <c r="J74">
        <v>0</v>
      </c>
      <c r="K74">
        <v>0</v>
      </c>
      <c r="L74">
        <v>2</v>
      </c>
      <c r="N74">
        <v>0</v>
      </c>
      <c r="O74">
        <v>0</v>
      </c>
      <c r="P74">
        <f t="shared" si="4"/>
        <v>32</v>
      </c>
      <c r="Q74" s="19">
        <v>6.25E-2</v>
      </c>
      <c r="R74">
        <v>6</v>
      </c>
      <c r="V74" t="s">
        <v>115</v>
      </c>
      <c r="W74" t="s">
        <v>19</v>
      </c>
      <c r="X74">
        <v>1</v>
      </c>
      <c r="Y74">
        <v>7</v>
      </c>
      <c r="Z74">
        <v>8</v>
      </c>
      <c r="AA74">
        <v>1</v>
      </c>
      <c r="AB74">
        <v>8</v>
      </c>
      <c r="AC74">
        <v>3</v>
      </c>
      <c r="AD74">
        <v>2</v>
      </c>
      <c r="AE74">
        <v>0</v>
      </c>
      <c r="AF74">
        <v>0</v>
      </c>
      <c r="AG74">
        <v>2</v>
      </c>
      <c r="AH74">
        <v>0</v>
      </c>
      <c r="AI74">
        <v>0</v>
      </c>
      <c r="AJ74">
        <f t="shared" si="3"/>
        <v>32</v>
      </c>
      <c r="AK74" s="19">
        <v>6.25E-2</v>
      </c>
      <c r="AL74">
        <v>6</v>
      </c>
    </row>
    <row r="75" spans="1:38" x14ac:dyDescent="0.25">
      <c r="A75" t="s">
        <v>99</v>
      </c>
      <c r="B75" t="s">
        <v>19</v>
      </c>
      <c r="C75">
        <v>0</v>
      </c>
      <c r="D75">
        <v>4</v>
      </c>
      <c r="E75">
        <v>19</v>
      </c>
      <c r="F75">
        <v>2</v>
      </c>
      <c r="G75">
        <v>2</v>
      </c>
      <c r="H75">
        <v>0</v>
      </c>
      <c r="I75">
        <v>2</v>
      </c>
      <c r="J75">
        <v>6</v>
      </c>
      <c r="K75">
        <v>0</v>
      </c>
      <c r="L75">
        <v>0</v>
      </c>
      <c r="N75">
        <v>0</v>
      </c>
      <c r="O75">
        <v>0</v>
      </c>
      <c r="P75">
        <f t="shared" si="4"/>
        <v>35</v>
      </c>
      <c r="Q75" s="19">
        <v>0</v>
      </c>
      <c r="R75">
        <v>0</v>
      </c>
      <c r="V75" t="s">
        <v>99</v>
      </c>
      <c r="W75" t="s">
        <v>19</v>
      </c>
      <c r="X75">
        <v>0</v>
      </c>
      <c r="Y75">
        <v>4</v>
      </c>
      <c r="Z75">
        <v>19</v>
      </c>
      <c r="AA75">
        <v>2</v>
      </c>
      <c r="AB75">
        <v>2</v>
      </c>
      <c r="AC75">
        <v>0</v>
      </c>
      <c r="AD75">
        <v>2</v>
      </c>
      <c r="AE75">
        <v>6</v>
      </c>
      <c r="AF75">
        <v>0</v>
      </c>
      <c r="AG75">
        <v>0</v>
      </c>
      <c r="AH75">
        <v>0</v>
      </c>
      <c r="AI75">
        <v>0</v>
      </c>
      <c r="AJ75">
        <f t="shared" si="3"/>
        <v>35</v>
      </c>
      <c r="AK75" s="19">
        <v>0</v>
      </c>
      <c r="AL75">
        <v>0</v>
      </c>
    </row>
    <row r="76" spans="1:38" x14ac:dyDescent="0.25">
      <c r="A76" t="s">
        <v>39</v>
      </c>
      <c r="B76" t="s">
        <v>19</v>
      </c>
      <c r="C76">
        <v>0</v>
      </c>
      <c r="D76">
        <v>4</v>
      </c>
      <c r="E76">
        <v>4</v>
      </c>
      <c r="F76">
        <v>0</v>
      </c>
      <c r="G76">
        <v>4</v>
      </c>
      <c r="H76">
        <v>0</v>
      </c>
      <c r="I76">
        <v>0</v>
      </c>
      <c r="J76">
        <v>4</v>
      </c>
      <c r="K76">
        <v>0</v>
      </c>
      <c r="L76">
        <v>0</v>
      </c>
      <c r="N76">
        <v>0</v>
      </c>
      <c r="O76">
        <v>0</v>
      </c>
      <c r="P76">
        <f t="shared" si="4"/>
        <v>16</v>
      </c>
      <c r="Q76" s="19">
        <v>0</v>
      </c>
      <c r="R76">
        <v>0</v>
      </c>
      <c r="V76" t="s">
        <v>39</v>
      </c>
      <c r="W76" t="s">
        <v>19</v>
      </c>
      <c r="X76">
        <v>0</v>
      </c>
      <c r="Y76">
        <v>4</v>
      </c>
      <c r="Z76">
        <v>4</v>
      </c>
      <c r="AA76">
        <v>0</v>
      </c>
      <c r="AB76">
        <v>4</v>
      </c>
      <c r="AC76">
        <v>0</v>
      </c>
      <c r="AD76">
        <v>0</v>
      </c>
      <c r="AE76">
        <v>4</v>
      </c>
      <c r="AF76">
        <v>0</v>
      </c>
      <c r="AG76">
        <v>0</v>
      </c>
      <c r="AH76">
        <v>0</v>
      </c>
      <c r="AI76">
        <v>0</v>
      </c>
      <c r="AJ76">
        <f t="shared" si="3"/>
        <v>16</v>
      </c>
      <c r="AK76" s="19">
        <v>0</v>
      </c>
      <c r="AL76">
        <v>0</v>
      </c>
    </row>
    <row r="77" spans="1:38" x14ac:dyDescent="0.25">
      <c r="A77" t="s">
        <v>206</v>
      </c>
      <c r="B77" t="s">
        <v>19</v>
      </c>
      <c r="C77">
        <v>2</v>
      </c>
      <c r="D77">
        <v>5</v>
      </c>
      <c r="E77">
        <v>15</v>
      </c>
      <c r="G77">
        <v>2</v>
      </c>
      <c r="J77">
        <v>3</v>
      </c>
      <c r="K77">
        <v>1</v>
      </c>
      <c r="L77">
        <v>4</v>
      </c>
      <c r="P77">
        <f t="shared" si="4"/>
        <v>32</v>
      </c>
      <c r="Q77" s="19">
        <v>0.125</v>
      </c>
      <c r="V77" t="s">
        <v>206</v>
      </c>
      <c r="W77" t="s">
        <v>19</v>
      </c>
      <c r="X77">
        <v>2</v>
      </c>
      <c r="Y77">
        <v>5</v>
      </c>
      <c r="Z77">
        <v>15</v>
      </c>
      <c r="AB77">
        <v>2</v>
      </c>
      <c r="AE77">
        <v>3</v>
      </c>
      <c r="AF77">
        <v>1</v>
      </c>
      <c r="AG77">
        <v>4</v>
      </c>
      <c r="AJ77">
        <f t="shared" si="3"/>
        <v>32</v>
      </c>
      <c r="AK77" s="19">
        <v>0.125</v>
      </c>
    </row>
    <row r="78" spans="1:38" x14ac:dyDescent="0.25">
      <c r="A78" t="s">
        <v>121</v>
      </c>
      <c r="B78" t="s">
        <v>19</v>
      </c>
      <c r="C78">
        <v>0</v>
      </c>
      <c r="D78">
        <v>6</v>
      </c>
      <c r="E78">
        <v>8</v>
      </c>
      <c r="F78">
        <v>0</v>
      </c>
      <c r="G78">
        <v>8</v>
      </c>
      <c r="H78">
        <v>0</v>
      </c>
      <c r="I78">
        <v>0</v>
      </c>
      <c r="J78">
        <v>8</v>
      </c>
      <c r="K78">
        <v>1</v>
      </c>
      <c r="L78">
        <v>3</v>
      </c>
      <c r="N78">
        <v>0</v>
      </c>
      <c r="O78">
        <v>0</v>
      </c>
      <c r="P78">
        <f t="shared" si="4"/>
        <v>34</v>
      </c>
      <c r="Q78" s="19">
        <v>8.8235294117647065E-2</v>
      </c>
      <c r="R78">
        <v>0</v>
      </c>
      <c r="V78" t="s">
        <v>121</v>
      </c>
      <c r="W78" t="s">
        <v>19</v>
      </c>
      <c r="X78">
        <v>0</v>
      </c>
      <c r="Y78">
        <v>6</v>
      </c>
      <c r="Z78">
        <v>8</v>
      </c>
      <c r="AA78">
        <v>0</v>
      </c>
      <c r="AB78">
        <v>8</v>
      </c>
      <c r="AC78">
        <v>0</v>
      </c>
      <c r="AD78">
        <v>0</v>
      </c>
      <c r="AE78">
        <v>8</v>
      </c>
      <c r="AF78">
        <v>1</v>
      </c>
      <c r="AG78">
        <v>3</v>
      </c>
      <c r="AH78">
        <v>0</v>
      </c>
      <c r="AI78">
        <v>0</v>
      </c>
      <c r="AJ78">
        <f t="shared" si="3"/>
        <v>34</v>
      </c>
      <c r="AK78" s="19">
        <v>8.8235294117647065E-2</v>
      </c>
      <c r="AL78">
        <v>0</v>
      </c>
    </row>
    <row r="79" spans="1:38" x14ac:dyDescent="0.25">
      <c r="A79" t="s">
        <v>203</v>
      </c>
      <c r="B79" t="s">
        <v>19</v>
      </c>
      <c r="P79">
        <f t="shared" si="4"/>
        <v>0</v>
      </c>
      <c r="Q79" s="19"/>
      <c r="R79">
        <v>46</v>
      </c>
      <c r="V79" t="s">
        <v>203</v>
      </c>
      <c r="W79" t="s">
        <v>19</v>
      </c>
      <c r="AJ79">
        <f t="shared" si="3"/>
        <v>0</v>
      </c>
      <c r="AK79" s="19"/>
      <c r="AL79">
        <v>46</v>
      </c>
    </row>
    <row r="80" spans="1:38" x14ac:dyDescent="0.25">
      <c r="A80" t="s">
        <v>191</v>
      </c>
      <c r="B80" t="s">
        <v>30</v>
      </c>
      <c r="C80">
        <v>4</v>
      </c>
      <c r="D80">
        <v>9</v>
      </c>
      <c r="E80">
        <v>1</v>
      </c>
      <c r="F80">
        <v>0</v>
      </c>
      <c r="G80">
        <v>2</v>
      </c>
      <c r="H80">
        <v>4</v>
      </c>
      <c r="K80">
        <v>3</v>
      </c>
      <c r="O80">
        <v>1</v>
      </c>
      <c r="P80">
        <f t="shared" si="4"/>
        <v>24</v>
      </c>
      <c r="Q80" s="19">
        <v>0</v>
      </c>
      <c r="V80" t="s">
        <v>191</v>
      </c>
      <c r="W80" t="s">
        <v>30</v>
      </c>
      <c r="X80">
        <v>4</v>
      </c>
      <c r="Y80">
        <v>9</v>
      </c>
      <c r="Z80">
        <v>1</v>
      </c>
      <c r="AA80">
        <v>0</v>
      </c>
      <c r="AB80">
        <v>2</v>
      </c>
      <c r="AC80">
        <v>4</v>
      </c>
      <c r="AF80">
        <v>3</v>
      </c>
      <c r="AH80">
        <v>1</v>
      </c>
      <c r="AJ80">
        <f t="shared" si="3"/>
        <v>24</v>
      </c>
      <c r="AK80" s="19">
        <v>0</v>
      </c>
    </row>
    <row r="81" spans="1:38" x14ac:dyDescent="0.25">
      <c r="A81" t="s">
        <v>155</v>
      </c>
      <c r="B81" t="s">
        <v>156</v>
      </c>
      <c r="D81">
        <v>1</v>
      </c>
      <c r="G81">
        <v>4</v>
      </c>
      <c r="P81">
        <f t="shared" si="4"/>
        <v>5</v>
      </c>
      <c r="Q81" s="19">
        <v>0</v>
      </c>
      <c r="V81" t="s">
        <v>155</v>
      </c>
      <c r="W81" t="s">
        <v>156</v>
      </c>
      <c r="Y81">
        <v>1</v>
      </c>
      <c r="AB81">
        <v>4</v>
      </c>
      <c r="AJ81">
        <f t="shared" si="3"/>
        <v>5</v>
      </c>
      <c r="AK81" s="19">
        <v>0</v>
      </c>
    </row>
    <row r="82" spans="1:38" x14ac:dyDescent="0.25">
      <c r="A82" t="s">
        <v>155</v>
      </c>
      <c r="B82" t="s">
        <v>157</v>
      </c>
      <c r="C82">
        <v>1</v>
      </c>
      <c r="D82">
        <v>2</v>
      </c>
      <c r="E82">
        <v>7</v>
      </c>
      <c r="G82">
        <v>2</v>
      </c>
      <c r="I82">
        <v>1</v>
      </c>
      <c r="P82">
        <f t="shared" si="4"/>
        <v>13</v>
      </c>
      <c r="Q82" s="19">
        <v>0</v>
      </c>
      <c r="R82">
        <v>4</v>
      </c>
      <c r="V82" t="s">
        <v>155</v>
      </c>
      <c r="W82" t="s">
        <v>157</v>
      </c>
      <c r="X82">
        <v>1</v>
      </c>
      <c r="Y82">
        <v>2</v>
      </c>
      <c r="Z82">
        <v>7</v>
      </c>
      <c r="AB82">
        <v>2</v>
      </c>
      <c r="AD82">
        <v>1</v>
      </c>
      <c r="AJ82">
        <f t="shared" si="3"/>
        <v>13</v>
      </c>
      <c r="AK82" s="19">
        <v>0</v>
      </c>
      <c r="AL82">
        <v>4</v>
      </c>
    </row>
    <row r="83" spans="1:38" x14ac:dyDescent="0.25">
      <c r="A83" t="s">
        <v>155</v>
      </c>
      <c r="B83" t="s">
        <v>19</v>
      </c>
      <c r="C83">
        <v>2</v>
      </c>
      <c r="D83">
        <v>12</v>
      </c>
      <c r="E83">
        <v>11</v>
      </c>
      <c r="G83">
        <v>12</v>
      </c>
      <c r="I83">
        <v>4</v>
      </c>
      <c r="J83">
        <v>6</v>
      </c>
      <c r="K83">
        <v>1</v>
      </c>
      <c r="P83">
        <f t="shared" si="4"/>
        <v>48</v>
      </c>
      <c r="Q83" s="19">
        <v>0</v>
      </c>
      <c r="R83">
        <v>8</v>
      </c>
      <c r="V83" t="s">
        <v>155</v>
      </c>
      <c r="W83" t="s">
        <v>19</v>
      </c>
      <c r="X83">
        <v>2</v>
      </c>
      <c r="Y83">
        <v>12</v>
      </c>
      <c r="Z83">
        <v>11</v>
      </c>
      <c r="AB83">
        <v>12</v>
      </c>
      <c r="AD83">
        <v>4</v>
      </c>
      <c r="AE83">
        <v>6</v>
      </c>
      <c r="AF83">
        <v>1</v>
      </c>
      <c r="AJ83">
        <f t="shared" si="3"/>
        <v>48</v>
      </c>
      <c r="AK83" s="19">
        <v>0</v>
      </c>
      <c r="AL83">
        <v>8</v>
      </c>
    </row>
    <row r="84" spans="1:38" x14ac:dyDescent="0.25">
      <c r="A84" t="s">
        <v>137</v>
      </c>
      <c r="B84" t="s">
        <v>19</v>
      </c>
      <c r="C84">
        <v>3</v>
      </c>
      <c r="D84">
        <v>6</v>
      </c>
      <c r="E84">
        <v>4</v>
      </c>
      <c r="F84">
        <v>0</v>
      </c>
      <c r="G84">
        <v>11</v>
      </c>
      <c r="H84">
        <v>2</v>
      </c>
      <c r="I84">
        <v>2</v>
      </c>
      <c r="J84">
        <v>1</v>
      </c>
      <c r="K84">
        <v>0</v>
      </c>
      <c r="L84">
        <v>0</v>
      </c>
      <c r="N84">
        <v>2</v>
      </c>
      <c r="O84">
        <v>0</v>
      </c>
      <c r="P84">
        <f t="shared" si="4"/>
        <v>31</v>
      </c>
      <c r="Q84" s="19">
        <v>0</v>
      </c>
      <c r="R84">
        <v>2</v>
      </c>
      <c r="V84" t="s">
        <v>137</v>
      </c>
      <c r="W84" t="s">
        <v>19</v>
      </c>
      <c r="X84">
        <v>3</v>
      </c>
      <c r="Y84">
        <v>6</v>
      </c>
      <c r="Z84">
        <v>4</v>
      </c>
      <c r="AA84">
        <v>0</v>
      </c>
      <c r="AB84">
        <v>11</v>
      </c>
      <c r="AC84">
        <v>2</v>
      </c>
      <c r="AD84">
        <v>2</v>
      </c>
      <c r="AE84">
        <v>1</v>
      </c>
      <c r="AF84">
        <v>0</v>
      </c>
      <c r="AG84">
        <v>0</v>
      </c>
      <c r="AH84">
        <v>0</v>
      </c>
      <c r="AI84">
        <v>2</v>
      </c>
      <c r="AJ84">
        <f t="shared" si="3"/>
        <v>31</v>
      </c>
      <c r="AK84" s="19">
        <v>0</v>
      </c>
      <c r="AL84">
        <v>2</v>
      </c>
    </row>
    <row r="85" spans="1:38" x14ac:dyDescent="0.25">
      <c r="A85" t="s">
        <v>250</v>
      </c>
      <c r="B85" t="s">
        <v>30</v>
      </c>
      <c r="C85">
        <v>2</v>
      </c>
      <c r="D85">
        <v>3</v>
      </c>
      <c r="E85">
        <v>1</v>
      </c>
      <c r="G85">
        <v>4</v>
      </c>
      <c r="H85">
        <v>1</v>
      </c>
      <c r="I85">
        <v>2</v>
      </c>
      <c r="J85">
        <v>4</v>
      </c>
      <c r="P85">
        <f t="shared" si="4"/>
        <v>17</v>
      </c>
      <c r="Q85" s="19">
        <v>0</v>
      </c>
      <c r="R85">
        <v>3</v>
      </c>
      <c r="V85" t="s">
        <v>250</v>
      </c>
      <c r="W85" t="s">
        <v>30</v>
      </c>
      <c r="X85">
        <v>2</v>
      </c>
      <c r="Y85">
        <v>3</v>
      </c>
      <c r="Z85">
        <v>1</v>
      </c>
      <c r="AB85">
        <v>4</v>
      </c>
      <c r="AC85">
        <v>1</v>
      </c>
      <c r="AD85">
        <v>2</v>
      </c>
      <c r="AE85">
        <v>4</v>
      </c>
      <c r="AJ85">
        <f t="shared" si="3"/>
        <v>17</v>
      </c>
      <c r="AK85" s="19">
        <v>0</v>
      </c>
      <c r="AL85">
        <v>3</v>
      </c>
    </row>
    <row r="86" spans="1:38" x14ac:dyDescent="0.25">
      <c r="A86" t="s">
        <v>136</v>
      </c>
      <c r="B86" t="s">
        <v>19</v>
      </c>
      <c r="C86">
        <v>3</v>
      </c>
      <c r="D86">
        <v>10</v>
      </c>
      <c r="E86">
        <v>4</v>
      </c>
      <c r="F86">
        <v>0</v>
      </c>
      <c r="G86">
        <v>9</v>
      </c>
      <c r="H86">
        <v>1</v>
      </c>
      <c r="I86">
        <v>0</v>
      </c>
      <c r="J86">
        <v>5</v>
      </c>
      <c r="K86">
        <v>1</v>
      </c>
      <c r="L86">
        <v>1</v>
      </c>
      <c r="N86">
        <v>0</v>
      </c>
      <c r="O86">
        <v>0</v>
      </c>
      <c r="P86">
        <f t="shared" si="4"/>
        <v>34</v>
      </c>
      <c r="Q86" s="19">
        <v>2.9411764705882353E-2</v>
      </c>
      <c r="R86">
        <v>65</v>
      </c>
      <c r="V86" t="s">
        <v>136</v>
      </c>
      <c r="W86" t="s">
        <v>19</v>
      </c>
      <c r="X86">
        <v>3</v>
      </c>
      <c r="Y86">
        <v>10</v>
      </c>
      <c r="Z86">
        <v>4</v>
      </c>
      <c r="AA86">
        <v>0</v>
      </c>
      <c r="AB86">
        <v>9</v>
      </c>
      <c r="AC86">
        <v>1</v>
      </c>
      <c r="AD86">
        <v>0</v>
      </c>
      <c r="AE86">
        <v>5</v>
      </c>
      <c r="AF86">
        <v>1</v>
      </c>
      <c r="AG86">
        <v>1</v>
      </c>
      <c r="AH86">
        <v>0</v>
      </c>
      <c r="AI86">
        <v>0</v>
      </c>
      <c r="AJ86">
        <f t="shared" si="3"/>
        <v>34</v>
      </c>
      <c r="AK86" s="19">
        <v>2.9411764705882353E-2</v>
      </c>
      <c r="AL86">
        <v>65</v>
      </c>
    </row>
    <row r="87" spans="1:38" x14ac:dyDescent="0.25">
      <c r="A87" t="s">
        <v>74</v>
      </c>
      <c r="B87" t="s">
        <v>19</v>
      </c>
      <c r="C87">
        <v>4</v>
      </c>
      <c r="D87">
        <v>1</v>
      </c>
      <c r="E87">
        <v>11</v>
      </c>
      <c r="F87">
        <v>1</v>
      </c>
      <c r="G87">
        <v>4</v>
      </c>
      <c r="H87">
        <v>0</v>
      </c>
      <c r="I87">
        <v>3</v>
      </c>
      <c r="J87">
        <v>3</v>
      </c>
      <c r="K87">
        <v>0</v>
      </c>
      <c r="L87">
        <v>1</v>
      </c>
      <c r="N87">
        <v>1</v>
      </c>
      <c r="O87">
        <v>1</v>
      </c>
      <c r="P87">
        <f t="shared" si="4"/>
        <v>30</v>
      </c>
      <c r="Q87" s="19">
        <v>3.3333333333333333E-2</v>
      </c>
      <c r="R87">
        <v>7</v>
      </c>
      <c r="V87" t="s">
        <v>74</v>
      </c>
      <c r="W87" t="s">
        <v>19</v>
      </c>
      <c r="X87">
        <v>4</v>
      </c>
      <c r="Y87">
        <v>1</v>
      </c>
      <c r="Z87">
        <v>11</v>
      </c>
      <c r="AA87">
        <v>1</v>
      </c>
      <c r="AB87">
        <v>4</v>
      </c>
      <c r="AC87">
        <v>0</v>
      </c>
      <c r="AD87">
        <v>3</v>
      </c>
      <c r="AE87">
        <v>3</v>
      </c>
      <c r="AF87">
        <v>0</v>
      </c>
      <c r="AG87">
        <v>1</v>
      </c>
      <c r="AH87">
        <v>1</v>
      </c>
      <c r="AI87">
        <v>1</v>
      </c>
      <c r="AJ87">
        <f t="shared" si="3"/>
        <v>30</v>
      </c>
      <c r="AK87" s="19">
        <v>3.3333333333333333E-2</v>
      </c>
      <c r="AL87">
        <v>7</v>
      </c>
    </row>
    <row r="88" spans="1:38" x14ac:dyDescent="0.25">
      <c r="A88" t="s">
        <v>75</v>
      </c>
      <c r="B88" t="s">
        <v>19</v>
      </c>
      <c r="C88">
        <v>0</v>
      </c>
      <c r="D88">
        <v>2</v>
      </c>
      <c r="E88">
        <v>5</v>
      </c>
      <c r="F88">
        <v>0</v>
      </c>
      <c r="G88">
        <v>10</v>
      </c>
      <c r="H88">
        <v>0</v>
      </c>
      <c r="I88">
        <v>2</v>
      </c>
      <c r="J88">
        <v>5</v>
      </c>
      <c r="K88">
        <v>0</v>
      </c>
      <c r="L88">
        <v>0</v>
      </c>
      <c r="N88">
        <v>0</v>
      </c>
      <c r="O88">
        <v>0</v>
      </c>
      <c r="P88">
        <f t="shared" si="4"/>
        <v>24</v>
      </c>
      <c r="Q88" s="19">
        <v>0</v>
      </c>
      <c r="R88">
        <v>8</v>
      </c>
      <c r="V88" t="s">
        <v>75</v>
      </c>
      <c r="W88" t="s">
        <v>19</v>
      </c>
      <c r="X88">
        <v>0</v>
      </c>
      <c r="Y88">
        <v>2</v>
      </c>
      <c r="Z88">
        <v>5</v>
      </c>
      <c r="AA88">
        <v>0</v>
      </c>
      <c r="AB88">
        <v>10</v>
      </c>
      <c r="AC88">
        <v>0</v>
      </c>
      <c r="AD88">
        <v>2</v>
      </c>
      <c r="AE88">
        <v>5</v>
      </c>
      <c r="AF88">
        <v>0</v>
      </c>
      <c r="AG88">
        <v>0</v>
      </c>
      <c r="AH88">
        <v>0</v>
      </c>
      <c r="AI88">
        <v>0</v>
      </c>
      <c r="AJ88">
        <f t="shared" si="3"/>
        <v>24</v>
      </c>
      <c r="AK88" s="19">
        <v>0</v>
      </c>
      <c r="AL88">
        <v>8</v>
      </c>
    </row>
    <row r="89" spans="1:38" x14ac:dyDescent="0.25">
      <c r="A89" t="s">
        <v>76</v>
      </c>
      <c r="B89" t="s">
        <v>19</v>
      </c>
      <c r="C89">
        <v>0</v>
      </c>
      <c r="D89">
        <v>2</v>
      </c>
      <c r="E89">
        <v>9</v>
      </c>
      <c r="F89">
        <v>0</v>
      </c>
      <c r="G89">
        <v>2</v>
      </c>
      <c r="H89">
        <v>0</v>
      </c>
      <c r="I89">
        <v>0</v>
      </c>
      <c r="J89">
        <v>1</v>
      </c>
      <c r="K89">
        <v>0</v>
      </c>
      <c r="L89">
        <v>0</v>
      </c>
      <c r="N89">
        <v>0</v>
      </c>
      <c r="O89">
        <v>2</v>
      </c>
      <c r="P89">
        <f t="shared" si="4"/>
        <v>16</v>
      </c>
      <c r="Q89" s="19">
        <v>0</v>
      </c>
      <c r="R89">
        <v>1</v>
      </c>
      <c r="V89" t="s">
        <v>76</v>
      </c>
      <c r="W89" t="s">
        <v>19</v>
      </c>
      <c r="X89">
        <v>0</v>
      </c>
      <c r="Y89">
        <v>2</v>
      </c>
      <c r="Z89">
        <v>9</v>
      </c>
      <c r="AA89">
        <v>0</v>
      </c>
      <c r="AB89">
        <v>2</v>
      </c>
      <c r="AC89">
        <v>0</v>
      </c>
      <c r="AD89">
        <v>0</v>
      </c>
      <c r="AE89">
        <v>1</v>
      </c>
      <c r="AF89">
        <v>0</v>
      </c>
      <c r="AG89">
        <v>0</v>
      </c>
      <c r="AH89">
        <v>2</v>
      </c>
      <c r="AI89">
        <v>0</v>
      </c>
      <c r="AJ89">
        <f t="shared" si="3"/>
        <v>16</v>
      </c>
      <c r="AK89" s="19">
        <v>0</v>
      </c>
      <c r="AL89">
        <v>1</v>
      </c>
    </row>
    <row r="90" spans="1:38" x14ac:dyDescent="0.25">
      <c r="A90" t="s">
        <v>94</v>
      </c>
      <c r="B90" t="s">
        <v>19</v>
      </c>
      <c r="C90">
        <v>0</v>
      </c>
      <c r="D90">
        <v>2</v>
      </c>
      <c r="E90">
        <v>2</v>
      </c>
      <c r="F90">
        <v>0</v>
      </c>
      <c r="G90">
        <v>0</v>
      </c>
      <c r="H90">
        <v>0</v>
      </c>
      <c r="I90">
        <v>0</v>
      </c>
      <c r="J90">
        <v>2</v>
      </c>
      <c r="K90">
        <v>1</v>
      </c>
      <c r="L90">
        <v>1</v>
      </c>
      <c r="N90">
        <v>1</v>
      </c>
      <c r="O90">
        <v>0</v>
      </c>
      <c r="P90">
        <f t="shared" si="4"/>
        <v>9</v>
      </c>
      <c r="Q90" s="19">
        <v>0.1111111111111111</v>
      </c>
      <c r="R90">
        <v>6</v>
      </c>
      <c r="V90" t="s">
        <v>94</v>
      </c>
      <c r="W90" t="s">
        <v>19</v>
      </c>
      <c r="X90">
        <v>0</v>
      </c>
      <c r="Y90">
        <v>2</v>
      </c>
      <c r="Z90">
        <v>2</v>
      </c>
      <c r="AA90">
        <v>0</v>
      </c>
      <c r="AB90">
        <v>0</v>
      </c>
      <c r="AC90">
        <v>0</v>
      </c>
      <c r="AD90">
        <v>0</v>
      </c>
      <c r="AE90">
        <v>2</v>
      </c>
      <c r="AF90">
        <v>1</v>
      </c>
      <c r="AG90">
        <v>1</v>
      </c>
      <c r="AH90">
        <v>0</v>
      </c>
      <c r="AI90">
        <v>1</v>
      </c>
      <c r="AJ90">
        <f t="shared" si="3"/>
        <v>9</v>
      </c>
      <c r="AK90" s="19">
        <v>0.1111111111111111</v>
      </c>
      <c r="AL90">
        <v>6</v>
      </c>
    </row>
    <row r="91" spans="1:38" x14ac:dyDescent="0.25">
      <c r="A91" t="s">
        <v>185</v>
      </c>
      <c r="B91" t="s">
        <v>19</v>
      </c>
      <c r="C91">
        <v>2</v>
      </c>
      <c r="D91">
        <v>1</v>
      </c>
      <c r="E91">
        <v>1</v>
      </c>
      <c r="G91">
        <v>9</v>
      </c>
      <c r="I91">
        <v>1</v>
      </c>
      <c r="P91">
        <f t="shared" si="4"/>
        <v>14</v>
      </c>
      <c r="Q91" s="19">
        <v>0</v>
      </c>
      <c r="V91" t="s">
        <v>185</v>
      </c>
      <c r="W91" t="s">
        <v>19</v>
      </c>
      <c r="X91">
        <v>2</v>
      </c>
      <c r="Y91">
        <v>1</v>
      </c>
      <c r="Z91">
        <v>1</v>
      </c>
      <c r="AB91">
        <v>9</v>
      </c>
      <c r="AD91">
        <v>1</v>
      </c>
      <c r="AJ91">
        <f t="shared" si="3"/>
        <v>14</v>
      </c>
      <c r="AK91" s="19">
        <v>0</v>
      </c>
    </row>
    <row r="92" spans="1:38" x14ac:dyDescent="0.25">
      <c r="A92" t="s">
        <v>138</v>
      </c>
      <c r="B92" t="s">
        <v>19</v>
      </c>
      <c r="C92">
        <v>0</v>
      </c>
      <c r="D92">
        <v>1</v>
      </c>
      <c r="E92">
        <v>2</v>
      </c>
      <c r="F92">
        <v>0</v>
      </c>
      <c r="G92">
        <v>15</v>
      </c>
      <c r="H92">
        <v>1</v>
      </c>
      <c r="I92">
        <v>0</v>
      </c>
      <c r="J92">
        <v>2</v>
      </c>
      <c r="K92">
        <v>1</v>
      </c>
      <c r="L92">
        <v>0</v>
      </c>
      <c r="N92">
        <v>0</v>
      </c>
      <c r="O92">
        <v>0</v>
      </c>
      <c r="P92">
        <f t="shared" si="4"/>
        <v>22</v>
      </c>
      <c r="Q92" s="19">
        <v>0</v>
      </c>
      <c r="R92">
        <v>2</v>
      </c>
      <c r="V92" t="s">
        <v>138</v>
      </c>
      <c r="W92" t="s">
        <v>19</v>
      </c>
      <c r="X92">
        <v>0</v>
      </c>
      <c r="Y92">
        <v>1</v>
      </c>
      <c r="Z92">
        <v>2</v>
      </c>
      <c r="AA92">
        <v>0</v>
      </c>
      <c r="AB92">
        <v>15</v>
      </c>
      <c r="AC92">
        <v>1</v>
      </c>
      <c r="AD92">
        <v>0</v>
      </c>
      <c r="AE92">
        <v>2</v>
      </c>
      <c r="AF92">
        <v>1</v>
      </c>
      <c r="AG92">
        <v>0</v>
      </c>
      <c r="AH92">
        <v>0</v>
      </c>
      <c r="AI92">
        <v>0</v>
      </c>
      <c r="AJ92">
        <f t="shared" si="3"/>
        <v>22</v>
      </c>
      <c r="AK92" s="19">
        <v>0</v>
      </c>
      <c r="AL92">
        <v>2</v>
      </c>
    </row>
    <row r="93" spans="1:38" x14ac:dyDescent="0.25">
      <c r="A93" t="s">
        <v>239</v>
      </c>
      <c r="B93" t="s">
        <v>19</v>
      </c>
      <c r="C93">
        <v>2</v>
      </c>
      <c r="D93">
        <v>4</v>
      </c>
      <c r="E93">
        <v>5</v>
      </c>
      <c r="F93">
        <v>0</v>
      </c>
      <c r="G93">
        <v>2</v>
      </c>
      <c r="H93">
        <v>0</v>
      </c>
      <c r="I93">
        <v>3</v>
      </c>
      <c r="J93">
        <v>2</v>
      </c>
      <c r="K93">
        <v>1</v>
      </c>
      <c r="L93">
        <v>1</v>
      </c>
      <c r="N93">
        <v>1</v>
      </c>
      <c r="O93">
        <v>0</v>
      </c>
      <c r="P93">
        <f t="shared" si="4"/>
        <v>21</v>
      </c>
      <c r="Q93" s="19">
        <v>4.7619047619047616E-2</v>
      </c>
      <c r="R93">
        <v>24</v>
      </c>
      <c r="V93" t="s">
        <v>239</v>
      </c>
      <c r="W93" t="s">
        <v>19</v>
      </c>
      <c r="X93">
        <v>2</v>
      </c>
      <c r="Y93">
        <v>4</v>
      </c>
      <c r="Z93">
        <v>5</v>
      </c>
      <c r="AA93">
        <v>0</v>
      </c>
      <c r="AB93">
        <v>2</v>
      </c>
      <c r="AC93">
        <v>0</v>
      </c>
      <c r="AD93">
        <v>3</v>
      </c>
      <c r="AE93">
        <v>2</v>
      </c>
      <c r="AF93">
        <v>1</v>
      </c>
      <c r="AG93">
        <v>1</v>
      </c>
      <c r="AH93">
        <v>0</v>
      </c>
      <c r="AI93">
        <v>1</v>
      </c>
      <c r="AJ93">
        <f t="shared" si="3"/>
        <v>21</v>
      </c>
      <c r="AK93" s="19">
        <v>4.7619047619047616E-2</v>
      </c>
      <c r="AL93">
        <v>24</v>
      </c>
    </row>
    <row r="94" spans="1:38" x14ac:dyDescent="0.25">
      <c r="A94" t="s">
        <v>100</v>
      </c>
      <c r="B94" t="s">
        <v>19</v>
      </c>
      <c r="C94">
        <v>3</v>
      </c>
      <c r="D94">
        <v>2</v>
      </c>
      <c r="E94">
        <v>4</v>
      </c>
      <c r="F94">
        <v>0</v>
      </c>
      <c r="G94">
        <v>2</v>
      </c>
      <c r="H94">
        <v>0</v>
      </c>
      <c r="I94">
        <v>1</v>
      </c>
      <c r="J94">
        <v>4</v>
      </c>
      <c r="K94">
        <v>0</v>
      </c>
      <c r="L94">
        <v>0</v>
      </c>
      <c r="N94">
        <v>0</v>
      </c>
      <c r="O94">
        <v>0</v>
      </c>
      <c r="P94">
        <f t="shared" si="4"/>
        <v>16</v>
      </c>
      <c r="Q94" s="19">
        <v>0</v>
      </c>
      <c r="R94">
        <v>3</v>
      </c>
      <c r="V94" t="s">
        <v>100</v>
      </c>
      <c r="W94" t="s">
        <v>19</v>
      </c>
      <c r="X94">
        <v>3</v>
      </c>
      <c r="Y94">
        <v>2</v>
      </c>
      <c r="Z94">
        <v>4</v>
      </c>
      <c r="AA94">
        <v>0</v>
      </c>
      <c r="AB94">
        <v>2</v>
      </c>
      <c r="AC94">
        <v>0</v>
      </c>
      <c r="AD94">
        <v>1</v>
      </c>
      <c r="AE94">
        <v>4</v>
      </c>
      <c r="AF94">
        <v>0</v>
      </c>
      <c r="AG94">
        <v>0</v>
      </c>
      <c r="AH94">
        <v>0</v>
      </c>
      <c r="AI94">
        <v>0</v>
      </c>
      <c r="AJ94">
        <f t="shared" si="3"/>
        <v>16</v>
      </c>
      <c r="AK94" s="19">
        <v>0</v>
      </c>
      <c r="AL94">
        <v>3</v>
      </c>
    </row>
    <row r="95" spans="1:38" x14ac:dyDescent="0.25">
      <c r="A95" t="s">
        <v>275</v>
      </c>
      <c r="B95" t="s">
        <v>19</v>
      </c>
      <c r="C95">
        <v>5</v>
      </c>
      <c r="D95">
        <v>19</v>
      </c>
      <c r="E95">
        <v>10</v>
      </c>
      <c r="F95">
        <v>5</v>
      </c>
      <c r="G95">
        <v>4</v>
      </c>
      <c r="H95">
        <v>2</v>
      </c>
      <c r="I95">
        <v>2</v>
      </c>
      <c r="J95">
        <v>0</v>
      </c>
      <c r="K95">
        <v>3</v>
      </c>
      <c r="L95">
        <v>0</v>
      </c>
      <c r="N95">
        <v>2</v>
      </c>
      <c r="O95">
        <v>0</v>
      </c>
      <c r="P95">
        <f t="shared" si="4"/>
        <v>52</v>
      </c>
      <c r="Q95" s="19">
        <v>0</v>
      </c>
      <c r="R95">
        <v>3</v>
      </c>
      <c r="V95" t="s">
        <v>275</v>
      </c>
      <c r="W95" t="s">
        <v>19</v>
      </c>
      <c r="X95">
        <v>5</v>
      </c>
      <c r="Y95">
        <v>19</v>
      </c>
      <c r="Z95">
        <v>10</v>
      </c>
      <c r="AA95">
        <v>5</v>
      </c>
      <c r="AB95">
        <v>4</v>
      </c>
      <c r="AC95">
        <v>2</v>
      </c>
      <c r="AD95">
        <v>2</v>
      </c>
      <c r="AE95">
        <v>0</v>
      </c>
      <c r="AF95">
        <v>3</v>
      </c>
      <c r="AG95">
        <v>0</v>
      </c>
      <c r="AH95">
        <v>0</v>
      </c>
      <c r="AI95">
        <v>2</v>
      </c>
      <c r="AJ95">
        <f t="shared" si="3"/>
        <v>52</v>
      </c>
      <c r="AK95" s="19">
        <v>0</v>
      </c>
      <c r="AL95">
        <v>3</v>
      </c>
    </row>
    <row r="96" spans="1:38" x14ac:dyDescent="0.25">
      <c r="A96" t="s">
        <v>194</v>
      </c>
      <c r="B96" t="s">
        <v>19</v>
      </c>
      <c r="C96">
        <v>1</v>
      </c>
      <c r="D96">
        <v>12</v>
      </c>
      <c r="E96">
        <v>7</v>
      </c>
      <c r="G96">
        <v>3</v>
      </c>
      <c r="J96">
        <v>2</v>
      </c>
      <c r="K96">
        <v>1</v>
      </c>
      <c r="L96">
        <v>1</v>
      </c>
      <c r="O96">
        <v>2</v>
      </c>
      <c r="P96">
        <f t="shared" si="4"/>
        <v>29</v>
      </c>
      <c r="Q96" s="19">
        <v>3.4482758620689655E-2</v>
      </c>
      <c r="R96">
        <v>4</v>
      </c>
      <c r="V96" t="s">
        <v>194</v>
      </c>
      <c r="W96" t="s">
        <v>19</v>
      </c>
      <c r="X96">
        <v>1</v>
      </c>
      <c r="Y96">
        <v>12</v>
      </c>
      <c r="Z96">
        <v>7</v>
      </c>
      <c r="AB96">
        <v>3</v>
      </c>
      <c r="AE96">
        <v>2</v>
      </c>
      <c r="AF96">
        <v>1</v>
      </c>
      <c r="AG96">
        <v>1</v>
      </c>
      <c r="AH96">
        <v>2</v>
      </c>
      <c r="AJ96">
        <f t="shared" si="3"/>
        <v>29</v>
      </c>
      <c r="AK96" s="19">
        <v>3.4482758620689655E-2</v>
      </c>
      <c r="AL96">
        <v>4</v>
      </c>
    </row>
    <row r="97" spans="1:38" x14ac:dyDescent="0.25">
      <c r="A97" t="s">
        <v>41</v>
      </c>
      <c r="B97" t="s">
        <v>19</v>
      </c>
      <c r="C97">
        <v>0</v>
      </c>
      <c r="D97">
        <v>6</v>
      </c>
      <c r="E97">
        <v>7</v>
      </c>
      <c r="F97">
        <v>0</v>
      </c>
      <c r="G97">
        <v>14</v>
      </c>
      <c r="H97">
        <v>0</v>
      </c>
      <c r="I97">
        <v>3</v>
      </c>
      <c r="J97">
        <v>0</v>
      </c>
      <c r="K97">
        <v>0</v>
      </c>
      <c r="L97">
        <v>0</v>
      </c>
      <c r="N97">
        <v>0</v>
      </c>
      <c r="O97">
        <v>0</v>
      </c>
      <c r="P97">
        <f t="shared" si="4"/>
        <v>30</v>
      </c>
      <c r="Q97" s="19">
        <v>0</v>
      </c>
      <c r="R97">
        <v>5</v>
      </c>
      <c r="V97" t="s">
        <v>41</v>
      </c>
      <c r="W97" t="s">
        <v>19</v>
      </c>
      <c r="X97">
        <v>0</v>
      </c>
      <c r="Y97">
        <v>6</v>
      </c>
      <c r="Z97">
        <v>7</v>
      </c>
      <c r="AA97">
        <v>0</v>
      </c>
      <c r="AB97">
        <v>14</v>
      </c>
      <c r="AC97">
        <v>0</v>
      </c>
      <c r="AD97">
        <v>3</v>
      </c>
      <c r="AE97">
        <v>0</v>
      </c>
      <c r="AF97">
        <v>0</v>
      </c>
      <c r="AG97">
        <v>0</v>
      </c>
      <c r="AH97">
        <v>0</v>
      </c>
      <c r="AI97">
        <v>0</v>
      </c>
      <c r="AJ97">
        <f t="shared" si="3"/>
        <v>30</v>
      </c>
      <c r="AK97" s="19">
        <v>0</v>
      </c>
      <c r="AL97">
        <v>5</v>
      </c>
    </row>
    <row r="98" spans="1:38" x14ac:dyDescent="0.25">
      <c r="A98" t="s">
        <v>116</v>
      </c>
      <c r="B98" t="s">
        <v>19</v>
      </c>
      <c r="C98">
        <v>1</v>
      </c>
      <c r="D98">
        <v>3</v>
      </c>
      <c r="E98">
        <v>5</v>
      </c>
      <c r="G98">
        <v>17</v>
      </c>
      <c r="I98">
        <v>2</v>
      </c>
      <c r="J98">
        <v>4</v>
      </c>
      <c r="P98">
        <f t="shared" si="4"/>
        <v>32</v>
      </c>
      <c r="Q98" s="19">
        <v>0</v>
      </c>
      <c r="R98">
        <v>11</v>
      </c>
      <c r="V98" t="s">
        <v>116</v>
      </c>
      <c r="W98" t="s">
        <v>19</v>
      </c>
      <c r="X98">
        <v>1</v>
      </c>
      <c r="Y98">
        <v>3</v>
      </c>
      <c r="Z98">
        <v>5</v>
      </c>
      <c r="AB98">
        <v>17</v>
      </c>
      <c r="AD98">
        <v>2</v>
      </c>
      <c r="AE98">
        <v>4</v>
      </c>
      <c r="AJ98">
        <f t="shared" ref="AJ98:AJ129" si="5">SUM(X98:AI98)</f>
        <v>32</v>
      </c>
      <c r="AK98" s="19">
        <v>0</v>
      </c>
      <c r="AL98">
        <v>11</v>
      </c>
    </row>
    <row r="99" spans="1:38" x14ac:dyDescent="0.25">
      <c r="A99" t="s">
        <v>147</v>
      </c>
      <c r="B99" t="s">
        <v>19</v>
      </c>
      <c r="C99">
        <v>16</v>
      </c>
      <c r="D99">
        <v>22</v>
      </c>
      <c r="E99">
        <v>11</v>
      </c>
      <c r="F99">
        <v>2</v>
      </c>
      <c r="G99">
        <v>15</v>
      </c>
      <c r="H99">
        <v>7</v>
      </c>
      <c r="I99">
        <v>13</v>
      </c>
      <c r="J99">
        <v>7</v>
      </c>
      <c r="K99">
        <v>4</v>
      </c>
      <c r="L99">
        <v>3</v>
      </c>
      <c r="N99">
        <v>0</v>
      </c>
      <c r="O99">
        <v>0</v>
      </c>
      <c r="P99">
        <f t="shared" si="4"/>
        <v>100</v>
      </c>
      <c r="Q99" s="19">
        <v>0.03</v>
      </c>
      <c r="R99">
        <v>0</v>
      </c>
      <c r="V99" t="s">
        <v>147</v>
      </c>
      <c r="W99" t="s">
        <v>19</v>
      </c>
      <c r="X99">
        <v>16</v>
      </c>
      <c r="Y99">
        <v>22</v>
      </c>
      <c r="Z99">
        <v>11</v>
      </c>
      <c r="AA99">
        <v>2</v>
      </c>
      <c r="AB99">
        <v>15</v>
      </c>
      <c r="AC99">
        <v>7</v>
      </c>
      <c r="AD99">
        <v>13</v>
      </c>
      <c r="AE99">
        <v>7</v>
      </c>
      <c r="AF99">
        <v>4</v>
      </c>
      <c r="AG99">
        <v>3</v>
      </c>
      <c r="AH99">
        <v>0</v>
      </c>
      <c r="AI99">
        <v>0</v>
      </c>
      <c r="AJ99">
        <f t="shared" si="5"/>
        <v>100</v>
      </c>
      <c r="AK99" s="19">
        <v>0.03</v>
      </c>
      <c r="AL99">
        <v>0</v>
      </c>
    </row>
    <row r="100" spans="1:38" x14ac:dyDescent="0.25">
      <c r="A100" t="s">
        <v>245</v>
      </c>
      <c r="B100" t="s">
        <v>19</v>
      </c>
      <c r="C100">
        <v>1</v>
      </c>
      <c r="D100">
        <v>3</v>
      </c>
      <c r="E100">
        <v>1</v>
      </c>
      <c r="F100">
        <v>0</v>
      </c>
      <c r="G100">
        <v>6</v>
      </c>
      <c r="H100">
        <v>0</v>
      </c>
      <c r="I100">
        <v>1</v>
      </c>
      <c r="J100">
        <v>7</v>
      </c>
      <c r="K100">
        <v>0</v>
      </c>
      <c r="L100">
        <v>0</v>
      </c>
      <c r="N100">
        <v>0</v>
      </c>
      <c r="O100">
        <v>0</v>
      </c>
      <c r="P100">
        <f t="shared" si="4"/>
        <v>19</v>
      </c>
      <c r="Q100" s="19">
        <v>0</v>
      </c>
      <c r="R100">
        <v>1</v>
      </c>
      <c r="V100" t="s">
        <v>245</v>
      </c>
      <c r="W100" t="s">
        <v>19</v>
      </c>
      <c r="X100">
        <v>1</v>
      </c>
      <c r="Y100">
        <v>3</v>
      </c>
      <c r="Z100">
        <v>1</v>
      </c>
      <c r="AA100">
        <v>0</v>
      </c>
      <c r="AB100">
        <v>6</v>
      </c>
      <c r="AC100">
        <v>0</v>
      </c>
      <c r="AD100">
        <v>1</v>
      </c>
      <c r="AE100">
        <v>7</v>
      </c>
      <c r="AF100">
        <v>0</v>
      </c>
      <c r="AG100">
        <v>0</v>
      </c>
      <c r="AH100">
        <v>0</v>
      </c>
      <c r="AI100">
        <v>0</v>
      </c>
      <c r="AJ100">
        <f t="shared" si="5"/>
        <v>19</v>
      </c>
      <c r="AK100" s="19">
        <v>0</v>
      </c>
      <c r="AL100">
        <v>1</v>
      </c>
    </row>
    <row r="101" spans="1:38" x14ac:dyDescent="0.25">
      <c r="A101" t="s">
        <v>195</v>
      </c>
      <c r="B101" t="s">
        <v>19</v>
      </c>
      <c r="C101">
        <v>1</v>
      </c>
      <c r="D101">
        <v>3</v>
      </c>
      <c r="F101">
        <v>1</v>
      </c>
      <c r="P101">
        <f t="shared" si="4"/>
        <v>5</v>
      </c>
      <c r="Q101" s="19">
        <v>0</v>
      </c>
      <c r="V101" t="s">
        <v>195</v>
      </c>
      <c r="W101" t="s">
        <v>19</v>
      </c>
      <c r="X101">
        <v>1</v>
      </c>
      <c r="Y101">
        <v>3</v>
      </c>
      <c r="AA101">
        <v>1</v>
      </c>
      <c r="AJ101">
        <f t="shared" si="5"/>
        <v>5</v>
      </c>
      <c r="AK101" s="19">
        <v>0</v>
      </c>
    </row>
    <row r="102" spans="1:38" x14ac:dyDescent="0.25">
      <c r="A102" t="s">
        <v>174</v>
      </c>
      <c r="B102" t="s">
        <v>175</v>
      </c>
      <c r="C102">
        <v>8</v>
      </c>
      <c r="D102">
        <v>8</v>
      </c>
      <c r="E102">
        <v>6</v>
      </c>
      <c r="F102">
        <v>0</v>
      </c>
      <c r="G102">
        <v>10</v>
      </c>
      <c r="H102">
        <v>3</v>
      </c>
      <c r="I102">
        <v>5</v>
      </c>
      <c r="J102">
        <v>6</v>
      </c>
      <c r="K102">
        <v>4</v>
      </c>
      <c r="L102">
        <v>4</v>
      </c>
      <c r="N102">
        <v>2</v>
      </c>
      <c r="O102">
        <v>0</v>
      </c>
      <c r="P102">
        <f t="shared" si="4"/>
        <v>56</v>
      </c>
      <c r="Q102" s="19">
        <v>7.1428571428571425E-2</v>
      </c>
      <c r="R102">
        <v>3</v>
      </c>
      <c r="V102" t="s">
        <v>174</v>
      </c>
      <c r="W102" t="s">
        <v>175</v>
      </c>
      <c r="X102">
        <v>8</v>
      </c>
      <c r="Y102">
        <v>8</v>
      </c>
      <c r="Z102">
        <v>6</v>
      </c>
      <c r="AA102">
        <v>0</v>
      </c>
      <c r="AB102">
        <v>10</v>
      </c>
      <c r="AC102">
        <v>3</v>
      </c>
      <c r="AD102">
        <v>5</v>
      </c>
      <c r="AE102">
        <v>6</v>
      </c>
      <c r="AF102">
        <v>4</v>
      </c>
      <c r="AG102">
        <v>4</v>
      </c>
      <c r="AH102">
        <v>0</v>
      </c>
      <c r="AI102">
        <v>2</v>
      </c>
      <c r="AJ102">
        <f t="shared" si="5"/>
        <v>56</v>
      </c>
      <c r="AK102" s="19">
        <v>7.1428571428571425E-2</v>
      </c>
      <c r="AL102">
        <v>3</v>
      </c>
    </row>
    <row r="103" spans="1:38" x14ac:dyDescent="0.25">
      <c r="A103" t="s">
        <v>179</v>
      </c>
      <c r="B103" t="s">
        <v>19</v>
      </c>
      <c r="C103">
        <v>2</v>
      </c>
      <c r="D103">
        <v>13</v>
      </c>
      <c r="E103">
        <v>10</v>
      </c>
      <c r="F103">
        <v>0</v>
      </c>
      <c r="G103">
        <v>0</v>
      </c>
      <c r="H103">
        <v>0</v>
      </c>
      <c r="I103">
        <v>1</v>
      </c>
      <c r="J103">
        <v>4</v>
      </c>
      <c r="K103">
        <v>0</v>
      </c>
      <c r="L103">
        <v>0</v>
      </c>
      <c r="N103">
        <v>0</v>
      </c>
      <c r="O103">
        <v>0</v>
      </c>
      <c r="P103">
        <f t="shared" si="4"/>
        <v>30</v>
      </c>
      <c r="Q103" s="19">
        <v>0</v>
      </c>
      <c r="R103">
        <v>1</v>
      </c>
      <c r="V103" t="s">
        <v>179</v>
      </c>
      <c r="W103" t="s">
        <v>19</v>
      </c>
      <c r="X103">
        <v>2</v>
      </c>
      <c r="Y103">
        <v>13</v>
      </c>
      <c r="Z103">
        <v>10</v>
      </c>
      <c r="AA103">
        <v>0</v>
      </c>
      <c r="AB103">
        <v>0</v>
      </c>
      <c r="AC103">
        <v>0</v>
      </c>
      <c r="AD103">
        <v>1</v>
      </c>
      <c r="AE103">
        <v>4</v>
      </c>
      <c r="AF103">
        <v>0</v>
      </c>
      <c r="AG103">
        <v>0</v>
      </c>
      <c r="AH103">
        <v>0</v>
      </c>
      <c r="AI103">
        <v>0</v>
      </c>
      <c r="AJ103">
        <f t="shared" si="5"/>
        <v>30</v>
      </c>
      <c r="AK103" s="19">
        <v>0</v>
      </c>
      <c r="AL103">
        <v>1</v>
      </c>
    </row>
    <row r="104" spans="1:38" x14ac:dyDescent="0.25">
      <c r="A104" t="s">
        <v>180</v>
      </c>
      <c r="B104" t="s">
        <v>19</v>
      </c>
      <c r="D104">
        <v>4</v>
      </c>
      <c r="E104">
        <v>2</v>
      </c>
      <c r="G104">
        <v>1</v>
      </c>
      <c r="J104">
        <v>2</v>
      </c>
      <c r="K104">
        <v>1</v>
      </c>
      <c r="L104">
        <v>1</v>
      </c>
      <c r="P104">
        <f t="shared" si="4"/>
        <v>11</v>
      </c>
      <c r="Q104" s="19">
        <v>9.0909090909090912E-2</v>
      </c>
      <c r="R104">
        <v>5</v>
      </c>
      <c r="V104" t="s">
        <v>180</v>
      </c>
      <c r="W104" t="s">
        <v>19</v>
      </c>
      <c r="Y104">
        <v>4</v>
      </c>
      <c r="Z104">
        <v>2</v>
      </c>
      <c r="AB104">
        <v>1</v>
      </c>
      <c r="AE104">
        <v>2</v>
      </c>
      <c r="AF104">
        <v>1</v>
      </c>
      <c r="AG104">
        <v>1</v>
      </c>
      <c r="AJ104">
        <f t="shared" si="5"/>
        <v>11</v>
      </c>
      <c r="AK104" s="19">
        <v>9.0909090909090912E-2</v>
      </c>
      <c r="AL104">
        <v>5</v>
      </c>
    </row>
    <row r="105" spans="1:38" x14ac:dyDescent="0.25">
      <c r="A105" t="s">
        <v>81</v>
      </c>
      <c r="B105" t="s">
        <v>19</v>
      </c>
      <c r="C105">
        <v>8</v>
      </c>
      <c r="D105">
        <v>3</v>
      </c>
      <c r="E105">
        <v>3</v>
      </c>
      <c r="F105">
        <v>3</v>
      </c>
      <c r="G105">
        <v>3</v>
      </c>
      <c r="I105">
        <v>1</v>
      </c>
      <c r="K105">
        <v>2</v>
      </c>
      <c r="P105">
        <f t="shared" si="4"/>
        <v>23</v>
      </c>
      <c r="Q105" s="19">
        <v>0</v>
      </c>
      <c r="V105" t="s">
        <v>81</v>
      </c>
      <c r="W105" t="s">
        <v>19</v>
      </c>
      <c r="X105">
        <v>8</v>
      </c>
      <c r="Y105">
        <v>3</v>
      </c>
      <c r="Z105">
        <v>3</v>
      </c>
      <c r="AA105">
        <v>3</v>
      </c>
      <c r="AB105">
        <v>3</v>
      </c>
      <c r="AD105">
        <v>1</v>
      </c>
      <c r="AF105">
        <v>2</v>
      </c>
      <c r="AJ105">
        <f t="shared" si="5"/>
        <v>23</v>
      </c>
      <c r="AK105" s="19">
        <v>0</v>
      </c>
    </row>
    <row r="106" spans="1:38" x14ac:dyDescent="0.25">
      <c r="A106" t="s">
        <v>144</v>
      </c>
      <c r="B106" t="s">
        <v>615</v>
      </c>
      <c r="C106">
        <v>0</v>
      </c>
      <c r="D106">
        <v>2</v>
      </c>
      <c r="E106">
        <v>14</v>
      </c>
      <c r="F106">
        <v>0</v>
      </c>
      <c r="G106">
        <v>20</v>
      </c>
      <c r="H106">
        <v>2</v>
      </c>
      <c r="I106">
        <v>1</v>
      </c>
      <c r="J106">
        <v>5</v>
      </c>
      <c r="K106">
        <v>1</v>
      </c>
      <c r="L106">
        <v>0</v>
      </c>
      <c r="N106">
        <v>0</v>
      </c>
      <c r="O106">
        <v>0</v>
      </c>
      <c r="P106">
        <f t="shared" si="4"/>
        <v>45</v>
      </c>
      <c r="Q106" s="19">
        <v>0</v>
      </c>
      <c r="R106">
        <v>2</v>
      </c>
      <c r="V106" t="s">
        <v>144</v>
      </c>
      <c r="W106" t="s">
        <v>615</v>
      </c>
      <c r="X106">
        <v>0</v>
      </c>
      <c r="Y106">
        <v>2</v>
      </c>
      <c r="Z106">
        <v>14</v>
      </c>
      <c r="AA106">
        <v>0</v>
      </c>
      <c r="AB106">
        <v>20</v>
      </c>
      <c r="AC106">
        <v>2</v>
      </c>
      <c r="AD106">
        <v>1</v>
      </c>
      <c r="AE106">
        <v>5</v>
      </c>
      <c r="AF106">
        <v>1</v>
      </c>
      <c r="AG106">
        <v>0</v>
      </c>
      <c r="AH106">
        <v>0</v>
      </c>
      <c r="AI106">
        <v>0</v>
      </c>
      <c r="AJ106">
        <f t="shared" si="5"/>
        <v>45</v>
      </c>
      <c r="AK106" s="19">
        <v>0</v>
      </c>
      <c r="AL106">
        <v>2</v>
      </c>
    </row>
    <row r="107" spans="1:38" x14ac:dyDescent="0.25">
      <c r="A107" t="s">
        <v>152</v>
      </c>
      <c r="B107" t="s">
        <v>153</v>
      </c>
      <c r="C107">
        <v>1</v>
      </c>
      <c r="D107">
        <v>20</v>
      </c>
      <c r="E107">
        <v>3</v>
      </c>
      <c r="F107">
        <v>0</v>
      </c>
      <c r="G107">
        <v>2</v>
      </c>
      <c r="H107">
        <v>0</v>
      </c>
      <c r="I107">
        <v>1</v>
      </c>
      <c r="J107">
        <v>1</v>
      </c>
      <c r="K107">
        <v>1</v>
      </c>
      <c r="L107">
        <v>0</v>
      </c>
      <c r="N107">
        <v>0</v>
      </c>
      <c r="O107">
        <v>0</v>
      </c>
      <c r="P107">
        <f t="shared" si="4"/>
        <v>29</v>
      </c>
      <c r="Q107" s="19">
        <v>0</v>
      </c>
      <c r="R107">
        <v>4</v>
      </c>
      <c r="V107" t="s">
        <v>152</v>
      </c>
      <c r="W107" t="s">
        <v>153</v>
      </c>
      <c r="X107">
        <v>1</v>
      </c>
      <c r="Y107">
        <v>20</v>
      </c>
      <c r="Z107">
        <v>3</v>
      </c>
      <c r="AA107">
        <v>0</v>
      </c>
      <c r="AB107">
        <v>2</v>
      </c>
      <c r="AC107">
        <v>0</v>
      </c>
      <c r="AD107">
        <v>1</v>
      </c>
      <c r="AE107">
        <v>1</v>
      </c>
      <c r="AF107">
        <v>1</v>
      </c>
      <c r="AG107">
        <v>0</v>
      </c>
      <c r="AH107">
        <v>0</v>
      </c>
      <c r="AI107">
        <v>0</v>
      </c>
      <c r="AJ107">
        <f t="shared" si="5"/>
        <v>29</v>
      </c>
      <c r="AK107" s="19">
        <v>0</v>
      </c>
      <c r="AL107">
        <v>4</v>
      </c>
    </row>
    <row r="108" spans="1:38" x14ac:dyDescent="0.25">
      <c r="A108" t="s">
        <v>152</v>
      </c>
      <c r="B108" t="s">
        <v>19</v>
      </c>
      <c r="C108">
        <v>2</v>
      </c>
      <c r="D108">
        <v>21</v>
      </c>
      <c r="E108">
        <v>6</v>
      </c>
      <c r="F108">
        <v>0</v>
      </c>
      <c r="G108">
        <v>13</v>
      </c>
      <c r="H108">
        <v>1</v>
      </c>
      <c r="I108">
        <v>2</v>
      </c>
      <c r="J108">
        <v>0</v>
      </c>
      <c r="K108">
        <v>3</v>
      </c>
      <c r="L108">
        <v>3</v>
      </c>
      <c r="N108">
        <v>0</v>
      </c>
      <c r="O108">
        <v>0</v>
      </c>
      <c r="P108">
        <f t="shared" si="4"/>
        <v>51</v>
      </c>
      <c r="Q108" s="19">
        <v>5.8823529411764705E-2</v>
      </c>
      <c r="R108">
        <v>3</v>
      </c>
      <c r="V108" t="s">
        <v>152</v>
      </c>
      <c r="W108" t="s">
        <v>19</v>
      </c>
      <c r="X108">
        <v>2</v>
      </c>
      <c r="Y108">
        <v>21</v>
      </c>
      <c r="Z108">
        <v>6</v>
      </c>
      <c r="AA108">
        <v>0</v>
      </c>
      <c r="AB108">
        <v>13</v>
      </c>
      <c r="AC108">
        <v>1</v>
      </c>
      <c r="AD108">
        <v>2</v>
      </c>
      <c r="AE108">
        <v>0</v>
      </c>
      <c r="AF108">
        <v>3</v>
      </c>
      <c r="AG108">
        <v>3</v>
      </c>
      <c r="AH108">
        <v>0</v>
      </c>
      <c r="AI108">
        <v>0</v>
      </c>
      <c r="AJ108">
        <f t="shared" si="5"/>
        <v>51</v>
      </c>
      <c r="AK108" s="19">
        <v>5.8823529411764705E-2</v>
      </c>
      <c r="AL108">
        <v>3</v>
      </c>
    </row>
    <row r="109" spans="1:38" x14ac:dyDescent="0.25">
      <c r="A109" t="s">
        <v>53</v>
      </c>
      <c r="B109" t="s">
        <v>19</v>
      </c>
      <c r="C109">
        <v>5</v>
      </c>
      <c r="D109">
        <v>2</v>
      </c>
      <c r="E109">
        <v>30</v>
      </c>
      <c r="F109">
        <v>0</v>
      </c>
      <c r="G109">
        <v>12</v>
      </c>
      <c r="H109">
        <v>1</v>
      </c>
      <c r="I109">
        <v>0</v>
      </c>
      <c r="J109">
        <v>9</v>
      </c>
      <c r="K109">
        <v>0</v>
      </c>
      <c r="L109">
        <v>1</v>
      </c>
      <c r="N109">
        <v>0</v>
      </c>
      <c r="O109">
        <v>0</v>
      </c>
      <c r="P109">
        <f t="shared" si="4"/>
        <v>60</v>
      </c>
      <c r="Q109" s="19">
        <v>1.6666666666666666E-2</v>
      </c>
      <c r="R109">
        <v>0</v>
      </c>
      <c r="V109" t="s">
        <v>53</v>
      </c>
      <c r="W109" t="s">
        <v>19</v>
      </c>
      <c r="X109">
        <v>5</v>
      </c>
      <c r="Y109">
        <v>2</v>
      </c>
      <c r="Z109">
        <v>30</v>
      </c>
      <c r="AA109">
        <v>0</v>
      </c>
      <c r="AB109">
        <v>12</v>
      </c>
      <c r="AC109">
        <v>1</v>
      </c>
      <c r="AD109">
        <v>0</v>
      </c>
      <c r="AE109">
        <v>9</v>
      </c>
      <c r="AF109">
        <v>0</v>
      </c>
      <c r="AG109">
        <v>1</v>
      </c>
      <c r="AH109">
        <v>0</v>
      </c>
      <c r="AI109">
        <v>0</v>
      </c>
      <c r="AJ109">
        <f t="shared" si="5"/>
        <v>60</v>
      </c>
      <c r="AK109" s="19">
        <v>1.6666666666666666E-2</v>
      </c>
      <c r="AL109">
        <v>0</v>
      </c>
    </row>
    <row r="110" spans="1:38" x14ac:dyDescent="0.25">
      <c r="A110" t="s">
        <v>57</v>
      </c>
      <c r="B110" t="s">
        <v>19</v>
      </c>
      <c r="C110">
        <v>1</v>
      </c>
      <c r="D110">
        <v>2</v>
      </c>
      <c r="E110">
        <v>14</v>
      </c>
      <c r="F110">
        <v>1</v>
      </c>
      <c r="G110">
        <v>6</v>
      </c>
      <c r="H110">
        <v>0</v>
      </c>
      <c r="I110">
        <v>2</v>
      </c>
      <c r="J110">
        <v>0</v>
      </c>
      <c r="K110">
        <v>1</v>
      </c>
      <c r="L110">
        <v>0</v>
      </c>
      <c r="N110">
        <v>1</v>
      </c>
      <c r="O110">
        <v>1</v>
      </c>
      <c r="P110">
        <f t="shared" si="4"/>
        <v>29</v>
      </c>
      <c r="Q110" s="19">
        <v>0</v>
      </c>
      <c r="R110">
        <v>4</v>
      </c>
      <c r="V110" t="s">
        <v>57</v>
      </c>
      <c r="W110" t="s">
        <v>19</v>
      </c>
      <c r="X110">
        <v>1</v>
      </c>
      <c r="Y110">
        <v>2</v>
      </c>
      <c r="Z110">
        <v>14</v>
      </c>
      <c r="AA110">
        <v>1</v>
      </c>
      <c r="AB110">
        <v>6</v>
      </c>
      <c r="AC110">
        <v>0</v>
      </c>
      <c r="AD110">
        <v>2</v>
      </c>
      <c r="AE110">
        <v>0</v>
      </c>
      <c r="AF110">
        <v>1</v>
      </c>
      <c r="AG110">
        <v>0</v>
      </c>
      <c r="AH110">
        <v>1</v>
      </c>
      <c r="AI110">
        <v>1</v>
      </c>
      <c r="AJ110">
        <f t="shared" si="5"/>
        <v>29</v>
      </c>
      <c r="AK110" s="19">
        <v>0</v>
      </c>
      <c r="AL110">
        <v>4</v>
      </c>
    </row>
    <row r="111" spans="1:38" x14ac:dyDescent="0.25">
      <c r="A111" t="s">
        <v>90</v>
      </c>
      <c r="B111" t="s">
        <v>19</v>
      </c>
      <c r="C111">
        <v>1</v>
      </c>
      <c r="D111">
        <v>7</v>
      </c>
      <c r="E111">
        <v>2</v>
      </c>
      <c r="F111">
        <v>1</v>
      </c>
      <c r="G111">
        <v>11</v>
      </c>
      <c r="H111">
        <v>3</v>
      </c>
      <c r="I111">
        <v>4</v>
      </c>
      <c r="J111">
        <v>1</v>
      </c>
      <c r="K111">
        <v>9</v>
      </c>
      <c r="L111">
        <v>1</v>
      </c>
      <c r="N111">
        <v>0</v>
      </c>
      <c r="O111">
        <v>0</v>
      </c>
      <c r="P111">
        <f t="shared" si="4"/>
        <v>40</v>
      </c>
      <c r="Q111" s="19">
        <v>2.5000000000000001E-2</v>
      </c>
      <c r="R111">
        <v>17</v>
      </c>
      <c r="V111" t="s">
        <v>90</v>
      </c>
      <c r="W111" t="s">
        <v>19</v>
      </c>
      <c r="X111">
        <v>1</v>
      </c>
      <c r="Y111">
        <v>7</v>
      </c>
      <c r="Z111">
        <v>2</v>
      </c>
      <c r="AA111">
        <v>1</v>
      </c>
      <c r="AB111">
        <v>11</v>
      </c>
      <c r="AC111">
        <v>3</v>
      </c>
      <c r="AD111">
        <v>4</v>
      </c>
      <c r="AE111">
        <v>1</v>
      </c>
      <c r="AF111">
        <v>9</v>
      </c>
      <c r="AG111">
        <v>1</v>
      </c>
      <c r="AH111">
        <v>0</v>
      </c>
      <c r="AI111">
        <v>0</v>
      </c>
      <c r="AJ111">
        <f t="shared" si="5"/>
        <v>40</v>
      </c>
      <c r="AK111" s="19">
        <v>2.5000000000000001E-2</v>
      </c>
      <c r="AL111">
        <v>17</v>
      </c>
    </row>
    <row r="112" spans="1:38" x14ac:dyDescent="0.25">
      <c r="A112" t="s">
        <v>101</v>
      </c>
      <c r="B112" t="s">
        <v>19</v>
      </c>
      <c r="C112">
        <v>2</v>
      </c>
      <c r="D112">
        <v>4</v>
      </c>
      <c r="E112">
        <v>7</v>
      </c>
      <c r="F112">
        <v>3</v>
      </c>
      <c r="G112">
        <v>4</v>
      </c>
      <c r="K112">
        <v>2</v>
      </c>
      <c r="L112">
        <v>2</v>
      </c>
      <c r="P112">
        <f t="shared" si="4"/>
        <v>24</v>
      </c>
      <c r="Q112" s="19">
        <v>8.3333333333333329E-2</v>
      </c>
      <c r="R112">
        <v>3</v>
      </c>
      <c r="V112" t="s">
        <v>101</v>
      </c>
      <c r="W112" t="s">
        <v>19</v>
      </c>
      <c r="X112">
        <v>2</v>
      </c>
      <c r="Y112">
        <v>4</v>
      </c>
      <c r="Z112">
        <v>7</v>
      </c>
      <c r="AA112">
        <v>3</v>
      </c>
      <c r="AB112">
        <v>4</v>
      </c>
      <c r="AF112">
        <v>2</v>
      </c>
      <c r="AG112">
        <v>2</v>
      </c>
      <c r="AJ112">
        <f t="shared" si="5"/>
        <v>24</v>
      </c>
      <c r="AK112" s="19">
        <v>8.3333333333333329E-2</v>
      </c>
      <c r="AL112">
        <v>3</v>
      </c>
    </row>
    <row r="113" spans="1:38" x14ac:dyDescent="0.25">
      <c r="A113" t="s">
        <v>172</v>
      </c>
      <c r="B113" t="s">
        <v>19</v>
      </c>
      <c r="C113">
        <v>0</v>
      </c>
      <c r="D113">
        <v>7</v>
      </c>
      <c r="E113">
        <v>4</v>
      </c>
      <c r="F113">
        <v>0</v>
      </c>
      <c r="G113">
        <v>5</v>
      </c>
      <c r="H113">
        <v>2</v>
      </c>
      <c r="I113">
        <v>0</v>
      </c>
      <c r="J113">
        <v>2</v>
      </c>
      <c r="K113">
        <v>0</v>
      </c>
      <c r="L113">
        <v>0</v>
      </c>
      <c r="N113">
        <v>0</v>
      </c>
      <c r="O113">
        <v>0</v>
      </c>
      <c r="P113">
        <f t="shared" si="4"/>
        <v>20</v>
      </c>
      <c r="Q113" s="19">
        <v>0</v>
      </c>
      <c r="R113">
        <v>2</v>
      </c>
      <c r="V113" t="s">
        <v>172</v>
      </c>
      <c r="W113" t="s">
        <v>19</v>
      </c>
      <c r="X113">
        <v>0</v>
      </c>
      <c r="Y113">
        <v>7</v>
      </c>
      <c r="Z113">
        <v>4</v>
      </c>
      <c r="AA113">
        <v>0</v>
      </c>
      <c r="AB113">
        <v>5</v>
      </c>
      <c r="AC113">
        <v>2</v>
      </c>
      <c r="AD113">
        <v>0</v>
      </c>
      <c r="AE113">
        <v>2</v>
      </c>
      <c r="AF113">
        <v>0</v>
      </c>
      <c r="AG113">
        <v>0</v>
      </c>
      <c r="AH113">
        <v>0</v>
      </c>
      <c r="AI113">
        <v>0</v>
      </c>
      <c r="AJ113">
        <f t="shared" si="5"/>
        <v>20</v>
      </c>
      <c r="AK113" s="19">
        <v>0</v>
      </c>
      <c r="AL113">
        <v>2</v>
      </c>
    </row>
    <row r="114" spans="1:38" x14ac:dyDescent="0.25">
      <c r="A114" t="s">
        <v>243</v>
      </c>
      <c r="B114" t="s">
        <v>19</v>
      </c>
      <c r="C114">
        <v>15</v>
      </c>
      <c r="D114">
        <v>19</v>
      </c>
      <c r="G114">
        <v>6</v>
      </c>
      <c r="J114">
        <v>8</v>
      </c>
      <c r="P114">
        <f t="shared" si="4"/>
        <v>48</v>
      </c>
      <c r="Q114" s="19">
        <v>0</v>
      </c>
      <c r="R114">
        <v>6</v>
      </c>
      <c r="V114" t="s">
        <v>243</v>
      </c>
      <c r="W114" t="s">
        <v>19</v>
      </c>
      <c r="X114">
        <v>15</v>
      </c>
      <c r="Y114">
        <v>19</v>
      </c>
      <c r="AB114">
        <v>6</v>
      </c>
      <c r="AE114">
        <v>8</v>
      </c>
      <c r="AJ114">
        <f t="shared" si="5"/>
        <v>48</v>
      </c>
      <c r="AK114" s="19">
        <v>0</v>
      </c>
      <c r="AL114">
        <v>6</v>
      </c>
    </row>
    <row r="115" spans="1:38" x14ac:dyDescent="0.25">
      <c r="A115" t="s">
        <v>131</v>
      </c>
      <c r="B115" t="s">
        <v>19</v>
      </c>
      <c r="C115">
        <v>1</v>
      </c>
      <c r="D115">
        <v>3</v>
      </c>
      <c r="E115">
        <v>6</v>
      </c>
      <c r="G115">
        <v>4</v>
      </c>
      <c r="J115">
        <v>4</v>
      </c>
      <c r="K115">
        <v>1</v>
      </c>
      <c r="L115">
        <v>1</v>
      </c>
      <c r="O115">
        <v>1</v>
      </c>
      <c r="P115">
        <f t="shared" si="4"/>
        <v>21</v>
      </c>
      <c r="Q115" s="19">
        <v>4.7619047619047616E-2</v>
      </c>
      <c r="V115" t="s">
        <v>131</v>
      </c>
      <c r="W115" t="s">
        <v>19</v>
      </c>
      <c r="X115">
        <v>1</v>
      </c>
      <c r="Y115">
        <v>3</v>
      </c>
      <c r="Z115">
        <v>6</v>
      </c>
      <c r="AB115">
        <v>4</v>
      </c>
      <c r="AE115">
        <v>4</v>
      </c>
      <c r="AF115">
        <v>1</v>
      </c>
      <c r="AG115">
        <v>1</v>
      </c>
      <c r="AH115">
        <v>1</v>
      </c>
      <c r="AJ115">
        <f t="shared" si="5"/>
        <v>21</v>
      </c>
      <c r="AK115" s="19">
        <v>4.7619047619047616E-2</v>
      </c>
    </row>
    <row r="116" spans="1:38" x14ac:dyDescent="0.25">
      <c r="A116" t="s">
        <v>132</v>
      </c>
      <c r="B116" t="s">
        <v>19</v>
      </c>
      <c r="C116">
        <v>0</v>
      </c>
      <c r="D116">
        <v>2</v>
      </c>
      <c r="E116">
        <v>7</v>
      </c>
      <c r="F116">
        <v>0</v>
      </c>
      <c r="G116">
        <v>9</v>
      </c>
      <c r="H116">
        <v>0</v>
      </c>
      <c r="I116">
        <v>1</v>
      </c>
      <c r="J116">
        <v>0</v>
      </c>
      <c r="K116">
        <v>0</v>
      </c>
      <c r="L116">
        <v>1</v>
      </c>
      <c r="N116">
        <v>0</v>
      </c>
      <c r="O116">
        <v>1</v>
      </c>
      <c r="P116">
        <f t="shared" si="4"/>
        <v>21</v>
      </c>
      <c r="Q116" s="19">
        <v>4.7619047619047616E-2</v>
      </c>
      <c r="R116">
        <v>1</v>
      </c>
      <c r="V116" t="s">
        <v>132</v>
      </c>
      <c r="W116" t="s">
        <v>19</v>
      </c>
      <c r="X116">
        <v>0</v>
      </c>
      <c r="Y116">
        <v>2</v>
      </c>
      <c r="Z116">
        <v>7</v>
      </c>
      <c r="AA116">
        <v>0</v>
      </c>
      <c r="AB116">
        <v>9</v>
      </c>
      <c r="AC116">
        <v>0</v>
      </c>
      <c r="AD116">
        <v>1</v>
      </c>
      <c r="AE116">
        <v>0</v>
      </c>
      <c r="AF116">
        <v>0</v>
      </c>
      <c r="AG116">
        <v>1</v>
      </c>
      <c r="AH116">
        <v>1</v>
      </c>
      <c r="AI116">
        <v>0</v>
      </c>
      <c r="AJ116">
        <f t="shared" si="5"/>
        <v>21</v>
      </c>
      <c r="AK116" s="19">
        <v>4.7619047619047616E-2</v>
      </c>
      <c r="AL116">
        <v>1</v>
      </c>
    </row>
    <row r="117" spans="1:38" x14ac:dyDescent="0.25">
      <c r="A117" t="s">
        <v>133</v>
      </c>
      <c r="B117" t="s">
        <v>49</v>
      </c>
      <c r="C117">
        <v>0</v>
      </c>
      <c r="D117">
        <v>1</v>
      </c>
      <c r="E117">
        <v>5</v>
      </c>
      <c r="F117">
        <v>0</v>
      </c>
      <c r="G117">
        <v>9</v>
      </c>
      <c r="H117">
        <v>0</v>
      </c>
      <c r="I117">
        <v>1</v>
      </c>
      <c r="J117">
        <v>1</v>
      </c>
      <c r="K117">
        <v>1</v>
      </c>
      <c r="L117">
        <v>1</v>
      </c>
      <c r="N117">
        <v>0</v>
      </c>
      <c r="O117">
        <v>0</v>
      </c>
      <c r="P117">
        <f t="shared" si="4"/>
        <v>19</v>
      </c>
      <c r="Q117" s="19">
        <v>5.2631578947368418E-2</v>
      </c>
      <c r="R117">
        <v>1</v>
      </c>
      <c r="V117" t="s">
        <v>133</v>
      </c>
      <c r="W117" t="s">
        <v>49</v>
      </c>
      <c r="X117">
        <v>0</v>
      </c>
      <c r="Y117">
        <v>1</v>
      </c>
      <c r="Z117">
        <v>5</v>
      </c>
      <c r="AA117">
        <v>0</v>
      </c>
      <c r="AB117">
        <v>9</v>
      </c>
      <c r="AC117">
        <v>0</v>
      </c>
      <c r="AD117">
        <v>1</v>
      </c>
      <c r="AE117">
        <v>1</v>
      </c>
      <c r="AF117">
        <v>1</v>
      </c>
      <c r="AG117">
        <v>1</v>
      </c>
      <c r="AH117">
        <v>0</v>
      </c>
      <c r="AI117">
        <v>0</v>
      </c>
      <c r="AJ117">
        <f t="shared" si="5"/>
        <v>19</v>
      </c>
      <c r="AK117" s="19">
        <v>5.2631578947368418E-2</v>
      </c>
      <c r="AL117">
        <v>1</v>
      </c>
    </row>
    <row r="118" spans="1:38" x14ac:dyDescent="0.25">
      <c r="A118" t="s">
        <v>171</v>
      </c>
      <c r="B118" t="s">
        <v>19</v>
      </c>
      <c r="C118">
        <v>2</v>
      </c>
      <c r="D118">
        <v>1</v>
      </c>
      <c r="E118">
        <v>3</v>
      </c>
      <c r="G118">
        <v>3</v>
      </c>
      <c r="J118">
        <v>3</v>
      </c>
      <c r="P118">
        <f t="shared" si="4"/>
        <v>12</v>
      </c>
      <c r="Q118" s="19">
        <v>0</v>
      </c>
      <c r="R118">
        <v>2</v>
      </c>
      <c r="V118" t="s">
        <v>171</v>
      </c>
      <c r="W118" t="s">
        <v>19</v>
      </c>
      <c r="X118">
        <v>2</v>
      </c>
      <c r="Y118">
        <v>1</v>
      </c>
      <c r="Z118">
        <v>3</v>
      </c>
      <c r="AB118">
        <v>3</v>
      </c>
      <c r="AE118">
        <v>3</v>
      </c>
      <c r="AJ118">
        <f t="shared" si="5"/>
        <v>12</v>
      </c>
      <c r="AK118" s="19">
        <v>0</v>
      </c>
      <c r="AL118">
        <v>2</v>
      </c>
    </row>
    <row r="119" spans="1:38" x14ac:dyDescent="0.25">
      <c r="A119" t="s">
        <v>44</v>
      </c>
      <c r="B119" t="s">
        <v>19</v>
      </c>
      <c r="D119">
        <v>2</v>
      </c>
      <c r="E119">
        <v>1</v>
      </c>
      <c r="G119">
        <v>2</v>
      </c>
      <c r="J119">
        <v>3</v>
      </c>
      <c r="P119">
        <f t="shared" si="4"/>
        <v>8</v>
      </c>
      <c r="Q119" s="19">
        <v>0</v>
      </c>
      <c r="R119">
        <v>3</v>
      </c>
      <c r="V119" t="s">
        <v>44</v>
      </c>
      <c r="W119" t="s">
        <v>19</v>
      </c>
      <c r="Y119">
        <v>2</v>
      </c>
      <c r="Z119">
        <v>1</v>
      </c>
      <c r="AB119">
        <v>2</v>
      </c>
      <c r="AE119">
        <v>3</v>
      </c>
      <c r="AJ119">
        <f t="shared" si="5"/>
        <v>8</v>
      </c>
      <c r="AK119" s="19">
        <v>0</v>
      </c>
      <c r="AL119">
        <v>3</v>
      </c>
    </row>
    <row r="120" spans="1:38" x14ac:dyDescent="0.25">
      <c r="A120" t="s">
        <v>235</v>
      </c>
      <c r="B120" t="s">
        <v>19</v>
      </c>
      <c r="E120">
        <v>13</v>
      </c>
      <c r="G120">
        <v>5</v>
      </c>
      <c r="I120">
        <v>1</v>
      </c>
      <c r="K120">
        <v>1</v>
      </c>
      <c r="P120">
        <f t="shared" si="4"/>
        <v>20</v>
      </c>
      <c r="Q120" s="19">
        <v>0</v>
      </c>
      <c r="R120">
        <v>20</v>
      </c>
      <c r="V120" t="s">
        <v>235</v>
      </c>
      <c r="W120" t="s">
        <v>19</v>
      </c>
      <c r="Z120">
        <v>13</v>
      </c>
      <c r="AB120">
        <v>5</v>
      </c>
      <c r="AD120">
        <v>1</v>
      </c>
      <c r="AF120">
        <v>1</v>
      </c>
      <c r="AJ120">
        <f t="shared" si="5"/>
        <v>20</v>
      </c>
      <c r="AK120" s="19">
        <v>0</v>
      </c>
      <c r="AL120">
        <v>20</v>
      </c>
    </row>
    <row r="121" spans="1:38" x14ac:dyDescent="0.25">
      <c r="A121" t="s">
        <v>176</v>
      </c>
      <c r="B121" t="s">
        <v>49</v>
      </c>
      <c r="C121">
        <v>10</v>
      </c>
      <c r="D121">
        <v>15</v>
      </c>
      <c r="E121">
        <v>7</v>
      </c>
      <c r="F121">
        <v>3</v>
      </c>
      <c r="G121">
        <v>15</v>
      </c>
      <c r="H121">
        <v>6</v>
      </c>
      <c r="I121">
        <v>8</v>
      </c>
      <c r="J121">
        <v>9</v>
      </c>
      <c r="K121">
        <v>13</v>
      </c>
      <c r="L121">
        <v>18</v>
      </c>
      <c r="N121">
        <v>1</v>
      </c>
      <c r="O121">
        <v>3</v>
      </c>
      <c r="P121">
        <f t="shared" si="4"/>
        <v>108</v>
      </c>
      <c r="Q121" s="19">
        <v>0.16666666666666666</v>
      </c>
      <c r="R121">
        <v>2</v>
      </c>
      <c r="V121" t="s">
        <v>176</v>
      </c>
      <c r="W121" t="s">
        <v>49</v>
      </c>
      <c r="X121">
        <v>10</v>
      </c>
      <c r="Y121">
        <v>15</v>
      </c>
      <c r="Z121">
        <v>7</v>
      </c>
      <c r="AA121">
        <v>3</v>
      </c>
      <c r="AB121">
        <v>15</v>
      </c>
      <c r="AC121">
        <v>6</v>
      </c>
      <c r="AD121">
        <v>8</v>
      </c>
      <c r="AE121">
        <v>9</v>
      </c>
      <c r="AF121">
        <v>13</v>
      </c>
      <c r="AG121">
        <v>18</v>
      </c>
      <c r="AH121">
        <v>3</v>
      </c>
      <c r="AI121">
        <v>1</v>
      </c>
      <c r="AJ121">
        <f t="shared" si="5"/>
        <v>108</v>
      </c>
      <c r="AK121" s="19">
        <v>0.16666666666666666</v>
      </c>
      <c r="AL121">
        <v>2</v>
      </c>
    </row>
    <row r="122" spans="1:38" x14ac:dyDescent="0.25">
      <c r="A122" t="s">
        <v>181</v>
      </c>
      <c r="B122" t="s">
        <v>49</v>
      </c>
      <c r="C122">
        <v>1</v>
      </c>
      <c r="D122">
        <v>1</v>
      </c>
      <c r="E122">
        <v>8</v>
      </c>
      <c r="G122">
        <v>2</v>
      </c>
      <c r="J122">
        <v>4</v>
      </c>
      <c r="K122">
        <v>1</v>
      </c>
      <c r="P122">
        <f t="shared" si="4"/>
        <v>17</v>
      </c>
      <c r="Q122" s="19">
        <v>0</v>
      </c>
      <c r="V122" t="s">
        <v>181</v>
      </c>
      <c r="W122" t="s">
        <v>49</v>
      </c>
      <c r="X122">
        <v>1</v>
      </c>
      <c r="Y122">
        <v>1</v>
      </c>
      <c r="Z122">
        <v>8</v>
      </c>
      <c r="AB122">
        <v>2</v>
      </c>
      <c r="AE122">
        <v>4</v>
      </c>
      <c r="AF122">
        <v>1</v>
      </c>
      <c r="AJ122">
        <f t="shared" si="5"/>
        <v>17</v>
      </c>
      <c r="AK122" s="19">
        <v>0</v>
      </c>
    </row>
    <row r="123" spans="1:38" x14ac:dyDescent="0.25">
      <c r="A123" t="s">
        <v>177</v>
      </c>
      <c r="B123" t="s">
        <v>19</v>
      </c>
      <c r="D123">
        <v>1</v>
      </c>
      <c r="E123">
        <v>12</v>
      </c>
      <c r="G123">
        <v>8</v>
      </c>
      <c r="J123">
        <v>1</v>
      </c>
      <c r="K123">
        <v>1</v>
      </c>
      <c r="N123">
        <v>1</v>
      </c>
      <c r="P123">
        <f t="shared" si="4"/>
        <v>24</v>
      </c>
      <c r="Q123" s="19">
        <v>0</v>
      </c>
      <c r="R123">
        <v>2</v>
      </c>
      <c r="V123" t="s">
        <v>177</v>
      </c>
      <c r="W123" t="s">
        <v>19</v>
      </c>
      <c r="Y123">
        <v>1</v>
      </c>
      <c r="Z123">
        <v>12</v>
      </c>
      <c r="AB123">
        <v>8</v>
      </c>
      <c r="AE123">
        <v>1</v>
      </c>
      <c r="AF123">
        <v>1</v>
      </c>
      <c r="AI123">
        <v>1</v>
      </c>
      <c r="AJ123">
        <f t="shared" si="5"/>
        <v>24</v>
      </c>
      <c r="AK123" s="19">
        <v>0</v>
      </c>
      <c r="AL123">
        <v>2</v>
      </c>
    </row>
    <row r="124" spans="1:38" x14ac:dyDescent="0.25">
      <c r="A124" t="s">
        <v>178</v>
      </c>
      <c r="B124" t="s">
        <v>19</v>
      </c>
      <c r="C124">
        <v>3</v>
      </c>
      <c r="D124">
        <v>4</v>
      </c>
      <c r="E124">
        <v>6</v>
      </c>
      <c r="F124">
        <v>0</v>
      </c>
      <c r="G124">
        <v>6</v>
      </c>
      <c r="H124">
        <v>0</v>
      </c>
      <c r="I124">
        <v>1</v>
      </c>
      <c r="J124">
        <v>7</v>
      </c>
      <c r="K124">
        <v>1</v>
      </c>
      <c r="L124">
        <v>1</v>
      </c>
      <c r="N124">
        <v>1</v>
      </c>
      <c r="O124">
        <v>0</v>
      </c>
      <c r="P124">
        <f t="shared" si="4"/>
        <v>30</v>
      </c>
      <c r="Q124" s="19">
        <v>3.3333333333333333E-2</v>
      </c>
      <c r="R124">
        <v>12</v>
      </c>
      <c r="V124" t="s">
        <v>178</v>
      </c>
      <c r="W124" t="s">
        <v>19</v>
      </c>
      <c r="X124">
        <v>3</v>
      </c>
      <c r="Y124">
        <v>4</v>
      </c>
      <c r="Z124">
        <v>6</v>
      </c>
      <c r="AA124">
        <v>0</v>
      </c>
      <c r="AB124">
        <v>6</v>
      </c>
      <c r="AC124">
        <v>0</v>
      </c>
      <c r="AD124">
        <v>1</v>
      </c>
      <c r="AE124">
        <v>7</v>
      </c>
      <c r="AF124">
        <v>1</v>
      </c>
      <c r="AG124">
        <v>1</v>
      </c>
      <c r="AH124">
        <v>0</v>
      </c>
      <c r="AI124">
        <v>1</v>
      </c>
      <c r="AJ124">
        <f t="shared" si="5"/>
        <v>30</v>
      </c>
      <c r="AK124" s="19">
        <v>3.3333333333333333E-2</v>
      </c>
      <c r="AL124">
        <v>12</v>
      </c>
    </row>
    <row r="125" spans="1:38" x14ac:dyDescent="0.25">
      <c r="A125" t="s">
        <v>237</v>
      </c>
      <c r="B125" t="s">
        <v>19</v>
      </c>
      <c r="D125">
        <v>2</v>
      </c>
      <c r="E125">
        <v>1</v>
      </c>
      <c r="G125">
        <v>6</v>
      </c>
      <c r="J125">
        <v>1</v>
      </c>
      <c r="K125">
        <v>1</v>
      </c>
      <c r="P125">
        <f t="shared" si="4"/>
        <v>11</v>
      </c>
      <c r="Q125" s="19">
        <v>0</v>
      </c>
      <c r="R125">
        <v>3</v>
      </c>
      <c r="V125" t="s">
        <v>237</v>
      </c>
      <c r="W125" t="s">
        <v>19</v>
      </c>
      <c r="Y125">
        <v>2</v>
      </c>
      <c r="Z125">
        <v>1</v>
      </c>
      <c r="AB125">
        <v>6</v>
      </c>
      <c r="AE125">
        <v>1</v>
      </c>
      <c r="AF125">
        <v>1</v>
      </c>
      <c r="AJ125">
        <f t="shared" si="5"/>
        <v>11</v>
      </c>
      <c r="AK125" s="19">
        <v>0</v>
      </c>
      <c r="AL125">
        <v>3</v>
      </c>
    </row>
    <row r="126" spans="1:38" x14ac:dyDescent="0.25">
      <c r="A126" t="s">
        <v>188</v>
      </c>
      <c r="B126" t="s">
        <v>19</v>
      </c>
      <c r="C126">
        <v>20</v>
      </c>
      <c r="D126">
        <v>41</v>
      </c>
      <c r="E126">
        <v>67</v>
      </c>
      <c r="G126">
        <v>16</v>
      </c>
      <c r="J126">
        <v>4</v>
      </c>
      <c r="P126">
        <f t="shared" si="4"/>
        <v>148</v>
      </c>
      <c r="Q126" s="19">
        <v>0</v>
      </c>
      <c r="R126">
        <v>15</v>
      </c>
      <c r="V126" t="s">
        <v>188</v>
      </c>
      <c r="W126" t="s">
        <v>19</v>
      </c>
      <c r="X126">
        <v>20</v>
      </c>
      <c r="Y126">
        <v>41</v>
      </c>
      <c r="Z126">
        <v>67</v>
      </c>
      <c r="AB126">
        <v>16</v>
      </c>
      <c r="AE126">
        <v>4</v>
      </c>
      <c r="AJ126">
        <f t="shared" si="5"/>
        <v>148</v>
      </c>
      <c r="AK126" s="19">
        <v>0</v>
      </c>
      <c r="AL126">
        <v>15</v>
      </c>
    </row>
    <row r="127" spans="1:38" x14ac:dyDescent="0.25">
      <c r="A127" t="s">
        <v>148</v>
      </c>
      <c r="B127" t="s">
        <v>19</v>
      </c>
      <c r="C127">
        <v>3</v>
      </c>
      <c r="D127">
        <v>21</v>
      </c>
      <c r="E127">
        <v>6</v>
      </c>
      <c r="F127">
        <v>4</v>
      </c>
      <c r="G127">
        <v>9</v>
      </c>
      <c r="H127">
        <v>0</v>
      </c>
      <c r="I127">
        <v>6</v>
      </c>
      <c r="J127">
        <v>1</v>
      </c>
      <c r="K127">
        <v>6</v>
      </c>
      <c r="L127">
        <v>1</v>
      </c>
      <c r="N127">
        <v>0</v>
      </c>
      <c r="O127">
        <v>0</v>
      </c>
      <c r="P127">
        <f t="shared" si="4"/>
        <v>57</v>
      </c>
      <c r="Q127" s="19">
        <v>1.7543859649122806E-2</v>
      </c>
      <c r="R127">
        <v>4</v>
      </c>
      <c r="V127" t="s">
        <v>148</v>
      </c>
      <c r="W127" t="s">
        <v>19</v>
      </c>
      <c r="X127">
        <v>3</v>
      </c>
      <c r="Y127">
        <v>21</v>
      </c>
      <c r="Z127">
        <v>6</v>
      </c>
      <c r="AA127">
        <v>4</v>
      </c>
      <c r="AB127">
        <v>9</v>
      </c>
      <c r="AC127">
        <v>0</v>
      </c>
      <c r="AD127">
        <v>6</v>
      </c>
      <c r="AE127">
        <v>1</v>
      </c>
      <c r="AF127">
        <v>6</v>
      </c>
      <c r="AG127">
        <v>1</v>
      </c>
      <c r="AH127">
        <v>0</v>
      </c>
      <c r="AI127">
        <v>0</v>
      </c>
      <c r="AJ127">
        <f t="shared" si="5"/>
        <v>57</v>
      </c>
      <c r="AK127" s="19">
        <v>1.7543859649122806E-2</v>
      </c>
      <c r="AL127">
        <v>4</v>
      </c>
    </row>
    <row r="128" spans="1:38" x14ac:dyDescent="0.25">
      <c r="A128" t="s">
        <v>55</v>
      </c>
      <c r="B128" t="s">
        <v>19</v>
      </c>
      <c r="C128">
        <v>3</v>
      </c>
      <c r="D128">
        <v>8</v>
      </c>
      <c r="E128">
        <v>2</v>
      </c>
      <c r="G128">
        <v>11</v>
      </c>
      <c r="H128">
        <v>1</v>
      </c>
      <c r="P128">
        <f t="shared" si="4"/>
        <v>25</v>
      </c>
      <c r="Q128" s="19">
        <v>0</v>
      </c>
      <c r="R128">
        <v>7</v>
      </c>
      <c r="V128" t="s">
        <v>55</v>
      </c>
      <c r="W128" t="s">
        <v>19</v>
      </c>
      <c r="X128">
        <v>3</v>
      </c>
      <c r="Y128">
        <v>8</v>
      </c>
      <c r="Z128">
        <v>2</v>
      </c>
      <c r="AB128">
        <v>11</v>
      </c>
      <c r="AC128">
        <v>1</v>
      </c>
      <c r="AJ128">
        <f t="shared" si="5"/>
        <v>25</v>
      </c>
      <c r="AK128" s="19">
        <v>0</v>
      </c>
      <c r="AL128">
        <v>7</v>
      </c>
    </row>
    <row r="129" spans="1:38" x14ac:dyDescent="0.25">
      <c r="A129" t="s">
        <v>117</v>
      </c>
      <c r="B129" t="s">
        <v>19</v>
      </c>
      <c r="C129">
        <v>8</v>
      </c>
      <c r="D129">
        <v>15</v>
      </c>
      <c r="E129">
        <v>7</v>
      </c>
      <c r="F129">
        <v>1</v>
      </c>
      <c r="G129">
        <v>7</v>
      </c>
      <c r="H129">
        <v>1</v>
      </c>
      <c r="I129">
        <v>6</v>
      </c>
      <c r="K129">
        <v>1</v>
      </c>
      <c r="P129">
        <f t="shared" si="4"/>
        <v>46</v>
      </c>
      <c r="Q129" s="19">
        <v>0</v>
      </c>
      <c r="R129">
        <v>34</v>
      </c>
      <c r="V129" t="s">
        <v>117</v>
      </c>
      <c r="W129" t="s">
        <v>19</v>
      </c>
      <c r="X129">
        <v>8</v>
      </c>
      <c r="Y129">
        <v>15</v>
      </c>
      <c r="Z129">
        <v>7</v>
      </c>
      <c r="AA129">
        <v>1</v>
      </c>
      <c r="AB129">
        <v>7</v>
      </c>
      <c r="AC129">
        <v>1</v>
      </c>
      <c r="AD129">
        <v>6</v>
      </c>
      <c r="AF129">
        <v>1</v>
      </c>
      <c r="AJ129">
        <f t="shared" si="5"/>
        <v>46</v>
      </c>
      <c r="AK129" s="19">
        <v>0</v>
      </c>
      <c r="AL129">
        <v>34</v>
      </c>
    </row>
    <row r="130" spans="1:38" x14ac:dyDescent="0.25">
      <c r="A130" t="s">
        <v>35</v>
      </c>
      <c r="B130" t="s">
        <v>19</v>
      </c>
      <c r="C130">
        <v>6</v>
      </c>
      <c r="D130">
        <v>9</v>
      </c>
      <c r="E130">
        <v>9</v>
      </c>
      <c r="F130">
        <v>4</v>
      </c>
      <c r="G130">
        <v>5</v>
      </c>
      <c r="H130">
        <v>1</v>
      </c>
      <c r="I130">
        <v>1</v>
      </c>
      <c r="J130">
        <v>3</v>
      </c>
      <c r="K130">
        <v>6</v>
      </c>
      <c r="L130">
        <v>3</v>
      </c>
      <c r="N130">
        <v>3</v>
      </c>
      <c r="O130">
        <v>2</v>
      </c>
      <c r="P130">
        <f t="shared" si="4"/>
        <v>52</v>
      </c>
      <c r="Q130" s="19">
        <v>5.7692307692307696E-2</v>
      </c>
      <c r="R130">
        <v>18</v>
      </c>
      <c r="V130" t="s">
        <v>35</v>
      </c>
      <c r="W130" t="s">
        <v>19</v>
      </c>
      <c r="X130">
        <v>6</v>
      </c>
      <c r="Y130">
        <v>9</v>
      </c>
      <c r="Z130">
        <v>9</v>
      </c>
      <c r="AA130">
        <v>4</v>
      </c>
      <c r="AB130">
        <v>5</v>
      </c>
      <c r="AC130">
        <v>1</v>
      </c>
      <c r="AD130">
        <v>1</v>
      </c>
      <c r="AE130">
        <v>3</v>
      </c>
      <c r="AF130">
        <v>6</v>
      </c>
      <c r="AG130">
        <v>3</v>
      </c>
      <c r="AH130">
        <v>2</v>
      </c>
      <c r="AI130">
        <v>3</v>
      </c>
      <c r="AJ130">
        <f t="shared" ref="AJ130:AJ161" si="6">SUM(X130:AI130)</f>
        <v>52</v>
      </c>
      <c r="AK130" s="19">
        <v>5.7692307692307696E-2</v>
      </c>
      <c r="AL130">
        <v>18</v>
      </c>
    </row>
    <row r="131" spans="1:38" x14ac:dyDescent="0.25">
      <c r="A131" t="s">
        <v>204</v>
      </c>
      <c r="B131" t="s">
        <v>19</v>
      </c>
      <c r="C131">
        <v>2</v>
      </c>
      <c r="D131">
        <v>4</v>
      </c>
      <c r="E131">
        <v>3</v>
      </c>
      <c r="F131">
        <v>0</v>
      </c>
      <c r="G131">
        <v>5</v>
      </c>
      <c r="H131">
        <v>2</v>
      </c>
      <c r="I131">
        <v>2</v>
      </c>
      <c r="J131">
        <v>2</v>
      </c>
      <c r="K131">
        <v>1</v>
      </c>
      <c r="L131">
        <v>0</v>
      </c>
      <c r="N131">
        <v>3</v>
      </c>
      <c r="O131">
        <v>0</v>
      </c>
      <c r="P131">
        <f t="shared" ref="P131:P174" si="7">SUM(C131:O131)</f>
        <v>24</v>
      </c>
      <c r="Q131" s="19">
        <v>0</v>
      </c>
      <c r="R131">
        <v>7</v>
      </c>
      <c r="V131" t="s">
        <v>204</v>
      </c>
      <c r="W131" t="s">
        <v>19</v>
      </c>
      <c r="X131">
        <v>2</v>
      </c>
      <c r="Y131">
        <v>4</v>
      </c>
      <c r="Z131">
        <v>3</v>
      </c>
      <c r="AA131">
        <v>0</v>
      </c>
      <c r="AB131">
        <v>5</v>
      </c>
      <c r="AC131">
        <v>2</v>
      </c>
      <c r="AD131">
        <v>2</v>
      </c>
      <c r="AE131">
        <v>2</v>
      </c>
      <c r="AF131">
        <v>1</v>
      </c>
      <c r="AG131">
        <v>0</v>
      </c>
      <c r="AH131">
        <v>0</v>
      </c>
      <c r="AI131">
        <v>3</v>
      </c>
      <c r="AJ131">
        <f t="shared" si="6"/>
        <v>24</v>
      </c>
      <c r="AK131" s="19">
        <v>0</v>
      </c>
      <c r="AL131">
        <v>7</v>
      </c>
    </row>
    <row r="132" spans="1:38" x14ac:dyDescent="0.25">
      <c r="A132" t="s">
        <v>78</v>
      </c>
      <c r="B132" t="s">
        <v>19</v>
      </c>
      <c r="C132">
        <v>7</v>
      </c>
      <c r="D132">
        <v>14</v>
      </c>
      <c r="E132">
        <v>13</v>
      </c>
      <c r="F132">
        <v>0</v>
      </c>
      <c r="G132">
        <v>20</v>
      </c>
      <c r="H132">
        <v>1</v>
      </c>
      <c r="I132">
        <v>3</v>
      </c>
      <c r="J132">
        <v>13</v>
      </c>
      <c r="K132">
        <v>3</v>
      </c>
      <c r="L132">
        <v>5</v>
      </c>
      <c r="N132">
        <v>0</v>
      </c>
      <c r="O132">
        <v>0</v>
      </c>
      <c r="P132">
        <f t="shared" si="7"/>
        <v>79</v>
      </c>
      <c r="Q132" s="19">
        <v>6.3291139240506333E-2</v>
      </c>
      <c r="R132">
        <v>48</v>
      </c>
      <c r="V132" t="s">
        <v>78</v>
      </c>
      <c r="W132" t="s">
        <v>19</v>
      </c>
      <c r="X132">
        <v>7</v>
      </c>
      <c r="Y132">
        <v>14</v>
      </c>
      <c r="Z132">
        <v>13</v>
      </c>
      <c r="AA132">
        <v>0</v>
      </c>
      <c r="AB132">
        <v>20</v>
      </c>
      <c r="AC132">
        <v>1</v>
      </c>
      <c r="AD132">
        <v>3</v>
      </c>
      <c r="AE132">
        <v>13</v>
      </c>
      <c r="AF132">
        <v>3</v>
      </c>
      <c r="AG132">
        <v>5</v>
      </c>
      <c r="AH132">
        <v>0</v>
      </c>
      <c r="AI132">
        <v>0</v>
      </c>
      <c r="AJ132">
        <f t="shared" si="6"/>
        <v>79</v>
      </c>
      <c r="AK132" s="19">
        <v>6.3291139240506333E-2</v>
      </c>
      <c r="AL132">
        <v>48</v>
      </c>
    </row>
    <row r="133" spans="1:38" x14ac:dyDescent="0.25">
      <c r="A133" t="s">
        <v>22</v>
      </c>
      <c r="B133" t="s">
        <v>19</v>
      </c>
      <c r="C133">
        <v>2</v>
      </c>
      <c r="D133">
        <v>3</v>
      </c>
      <c r="E133">
        <v>3</v>
      </c>
      <c r="F133">
        <v>0</v>
      </c>
      <c r="G133">
        <v>7</v>
      </c>
      <c r="H133">
        <v>1</v>
      </c>
      <c r="I133">
        <v>2</v>
      </c>
      <c r="J133">
        <v>7</v>
      </c>
      <c r="K133">
        <v>0</v>
      </c>
      <c r="L133">
        <v>2</v>
      </c>
      <c r="N133">
        <v>0</v>
      </c>
      <c r="O133">
        <v>0</v>
      </c>
      <c r="P133">
        <f t="shared" si="7"/>
        <v>27</v>
      </c>
      <c r="Q133" s="19">
        <v>7.407407407407407E-2</v>
      </c>
      <c r="R133">
        <v>0</v>
      </c>
      <c r="V133" t="s">
        <v>22</v>
      </c>
      <c r="W133" t="s">
        <v>19</v>
      </c>
      <c r="X133">
        <v>2</v>
      </c>
      <c r="Y133">
        <v>3</v>
      </c>
      <c r="Z133">
        <v>3</v>
      </c>
      <c r="AA133">
        <v>0</v>
      </c>
      <c r="AB133">
        <v>7</v>
      </c>
      <c r="AC133">
        <v>1</v>
      </c>
      <c r="AD133">
        <v>2</v>
      </c>
      <c r="AE133">
        <v>7</v>
      </c>
      <c r="AF133">
        <v>0</v>
      </c>
      <c r="AG133">
        <v>2</v>
      </c>
      <c r="AH133">
        <v>0</v>
      </c>
      <c r="AI133">
        <v>0</v>
      </c>
      <c r="AJ133">
        <f t="shared" si="6"/>
        <v>27</v>
      </c>
      <c r="AK133" s="19">
        <v>7.407407407407407E-2</v>
      </c>
      <c r="AL133">
        <v>0</v>
      </c>
    </row>
    <row r="134" spans="1:38" x14ac:dyDescent="0.25">
      <c r="A134" t="s">
        <v>34</v>
      </c>
      <c r="B134" t="s">
        <v>19</v>
      </c>
      <c r="C134">
        <v>1</v>
      </c>
      <c r="D134">
        <v>5</v>
      </c>
      <c r="E134">
        <v>2</v>
      </c>
      <c r="G134">
        <v>6</v>
      </c>
      <c r="H134">
        <v>1</v>
      </c>
      <c r="L134">
        <v>1</v>
      </c>
      <c r="P134">
        <f t="shared" si="7"/>
        <v>16</v>
      </c>
      <c r="Q134" s="19">
        <v>6.25E-2</v>
      </c>
      <c r="V134" t="s">
        <v>34</v>
      </c>
      <c r="W134" t="s">
        <v>19</v>
      </c>
      <c r="X134">
        <v>1</v>
      </c>
      <c r="Y134">
        <v>5</v>
      </c>
      <c r="Z134">
        <v>2</v>
      </c>
      <c r="AB134">
        <v>6</v>
      </c>
      <c r="AC134">
        <v>1</v>
      </c>
      <c r="AG134">
        <v>1</v>
      </c>
      <c r="AJ134">
        <f t="shared" si="6"/>
        <v>16</v>
      </c>
      <c r="AK134" s="19">
        <v>6.25E-2</v>
      </c>
    </row>
    <row r="135" spans="1:38" x14ac:dyDescent="0.25">
      <c r="A135" t="s">
        <v>98</v>
      </c>
      <c r="B135" t="s">
        <v>19</v>
      </c>
      <c r="C135">
        <v>3</v>
      </c>
      <c r="D135">
        <v>7</v>
      </c>
      <c r="E135">
        <v>7</v>
      </c>
      <c r="F135">
        <v>0</v>
      </c>
      <c r="G135">
        <v>5</v>
      </c>
      <c r="H135">
        <v>1</v>
      </c>
      <c r="I135">
        <v>1</v>
      </c>
      <c r="J135">
        <v>0</v>
      </c>
      <c r="K135">
        <v>0</v>
      </c>
      <c r="L135">
        <v>1</v>
      </c>
      <c r="N135">
        <v>0</v>
      </c>
      <c r="O135">
        <v>0</v>
      </c>
      <c r="P135">
        <f t="shared" si="7"/>
        <v>25</v>
      </c>
      <c r="Q135" s="19">
        <v>0.04</v>
      </c>
      <c r="R135">
        <v>53</v>
      </c>
      <c r="V135" t="s">
        <v>98</v>
      </c>
      <c r="W135" t="s">
        <v>19</v>
      </c>
      <c r="X135">
        <v>3</v>
      </c>
      <c r="Y135">
        <v>7</v>
      </c>
      <c r="Z135">
        <v>7</v>
      </c>
      <c r="AA135">
        <v>0</v>
      </c>
      <c r="AB135">
        <v>5</v>
      </c>
      <c r="AC135">
        <v>1</v>
      </c>
      <c r="AD135">
        <v>1</v>
      </c>
      <c r="AE135">
        <v>0</v>
      </c>
      <c r="AF135">
        <v>0</v>
      </c>
      <c r="AG135">
        <v>1</v>
      </c>
      <c r="AH135">
        <v>0</v>
      </c>
      <c r="AI135">
        <v>0</v>
      </c>
      <c r="AJ135">
        <f t="shared" si="6"/>
        <v>25</v>
      </c>
      <c r="AK135" s="19">
        <v>0.04</v>
      </c>
      <c r="AL135">
        <v>53</v>
      </c>
    </row>
    <row r="136" spans="1:38" x14ac:dyDescent="0.25">
      <c r="A136" t="s">
        <v>109</v>
      </c>
      <c r="B136" t="s">
        <v>19</v>
      </c>
      <c r="C136">
        <v>2</v>
      </c>
      <c r="D136">
        <v>6</v>
      </c>
      <c r="E136">
        <v>1</v>
      </c>
      <c r="F136">
        <v>5</v>
      </c>
      <c r="G136">
        <v>5</v>
      </c>
      <c r="I136">
        <v>1</v>
      </c>
      <c r="J136">
        <v>2</v>
      </c>
      <c r="K136">
        <v>2</v>
      </c>
      <c r="L136">
        <v>6</v>
      </c>
      <c r="P136">
        <f t="shared" si="7"/>
        <v>30</v>
      </c>
      <c r="Q136" s="19">
        <v>0.2</v>
      </c>
      <c r="V136" t="s">
        <v>109</v>
      </c>
      <c r="W136" t="s">
        <v>19</v>
      </c>
      <c r="X136">
        <v>2</v>
      </c>
      <c r="Y136">
        <v>6</v>
      </c>
      <c r="Z136">
        <v>1</v>
      </c>
      <c r="AA136">
        <v>5</v>
      </c>
      <c r="AB136">
        <v>5</v>
      </c>
      <c r="AD136">
        <v>1</v>
      </c>
      <c r="AE136">
        <v>2</v>
      </c>
      <c r="AF136">
        <v>2</v>
      </c>
      <c r="AG136">
        <v>6</v>
      </c>
      <c r="AJ136">
        <f t="shared" si="6"/>
        <v>30</v>
      </c>
      <c r="AK136" s="19">
        <v>0.2</v>
      </c>
    </row>
    <row r="137" spans="1:38" x14ac:dyDescent="0.25">
      <c r="A137" t="s">
        <v>70</v>
      </c>
      <c r="B137" t="s">
        <v>19</v>
      </c>
      <c r="C137">
        <v>1</v>
      </c>
      <c r="D137">
        <v>2</v>
      </c>
      <c r="E137">
        <v>11</v>
      </c>
      <c r="F137">
        <v>0</v>
      </c>
      <c r="G137">
        <v>4</v>
      </c>
      <c r="H137">
        <v>0</v>
      </c>
      <c r="I137">
        <v>2</v>
      </c>
      <c r="J137">
        <v>6</v>
      </c>
      <c r="K137">
        <v>1</v>
      </c>
      <c r="L137">
        <v>1</v>
      </c>
      <c r="N137">
        <v>0</v>
      </c>
      <c r="O137">
        <v>0</v>
      </c>
      <c r="P137">
        <f t="shared" si="7"/>
        <v>28</v>
      </c>
      <c r="Q137" s="19">
        <v>3.5714285714285712E-2</v>
      </c>
      <c r="R137">
        <v>3</v>
      </c>
      <c r="V137" t="s">
        <v>70</v>
      </c>
      <c r="W137" t="s">
        <v>19</v>
      </c>
      <c r="X137">
        <v>1</v>
      </c>
      <c r="Y137">
        <v>2</v>
      </c>
      <c r="Z137">
        <v>11</v>
      </c>
      <c r="AA137">
        <v>0</v>
      </c>
      <c r="AB137">
        <v>4</v>
      </c>
      <c r="AC137">
        <v>0</v>
      </c>
      <c r="AD137">
        <v>2</v>
      </c>
      <c r="AE137">
        <v>6</v>
      </c>
      <c r="AF137">
        <v>1</v>
      </c>
      <c r="AG137">
        <v>1</v>
      </c>
      <c r="AH137">
        <v>0</v>
      </c>
      <c r="AI137">
        <v>0</v>
      </c>
      <c r="AJ137">
        <f t="shared" si="6"/>
        <v>28</v>
      </c>
      <c r="AK137" s="19">
        <v>3.5714285714285712E-2</v>
      </c>
      <c r="AL137">
        <v>3</v>
      </c>
    </row>
    <row r="138" spans="1:38" x14ac:dyDescent="0.25">
      <c r="A138" t="s">
        <v>110</v>
      </c>
      <c r="B138" t="s">
        <v>19</v>
      </c>
      <c r="C138">
        <v>1</v>
      </c>
      <c r="D138">
        <v>2</v>
      </c>
      <c r="E138">
        <v>2</v>
      </c>
      <c r="G138">
        <v>7</v>
      </c>
      <c r="P138">
        <f t="shared" si="7"/>
        <v>12</v>
      </c>
      <c r="Q138" s="19">
        <v>0</v>
      </c>
      <c r="R138">
        <v>1</v>
      </c>
      <c r="V138" t="s">
        <v>110</v>
      </c>
      <c r="W138" t="s">
        <v>19</v>
      </c>
      <c r="X138">
        <v>1</v>
      </c>
      <c r="Y138">
        <v>2</v>
      </c>
      <c r="Z138">
        <v>2</v>
      </c>
      <c r="AB138">
        <v>7</v>
      </c>
      <c r="AJ138">
        <f t="shared" si="6"/>
        <v>12</v>
      </c>
      <c r="AK138" s="19">
        <v>0</v>
      </c>
      <c r="AL138">
        <v>1</v>
      </c>
    </row>
    <row r="139" spans="1:38" x14ac:dyDescent="0.25">
      <c r="A139" t="s">
        <v>118</v>
      </c>
      <c r="B139" t="s">
        <v>30</v>
      </c>
      <c r="C139">
        <v>37</v>
      </c>
      <c r="D139">
        <v>4</v>
      </c>
      <c r="E139">
        <v>1</v>
      </c>
      <c r="F139">
        <v>2</v>
      </c>
      <c r="G139">
        <v>20</v>
      </c>
      <c r="H139">
        <v>3</v>
      </c>
      <c r="I139">
        <v>14</v>
      </c>
      <c r="J139">
        <v>4</v>
      </c>
      <c r="K139">
        <v>5</v>
      </c>
      <c r="L139">
        <v>11</v>
      </c>
      <c r="N139">
        <v>4</v>
      </c>
      <c r="O139">
        <v>4</v>
      </c>
      <c r="P139">
        <f t="shared" si="7"/>
        <v>109</v>
      </c>
      <c r="Q139" s="19">
        <v>0.10091743119266056</v>
      </c>
      <c r="R139">
        <v>17</v>
      </c>
      <c r="V139" t="s">
        <v>118</v>
      </c>
      <c r="W139" t="s">
        <v>30</v>
      </c>
      <c r="X139">
        <v>37</v>
      </c>
      <c r="Y139">
        <v>4</v>
      </c>
      <c r="Z139">
        <v>1</v>
      </c>
      <c r="AA139">
        <v>2</v>
      </c>
      <c r="AB139">
        <v>20</v>
      </c>
      <c r="AC139">
        <v>3</v>
      </c>
      <c r="AD139">
        <v>14</v>
      </c>
      <c r="AE139">
        <v>4</v>
      </c>
      <c r="AF139">
        <v>5</v>
      </c>
      <c r="AG139">
        <v>11</v>
      </c>
      <c r="AH139">
        <v>4</v>
      </c>
      <c r="AI139">
        <v>4</v>
      </c>
      <c r="AJ139">
        <f t="shared" si="6"/>
        <v>109</v>
      </c>
      <c r="AK139" s="19">
        <v>0.10091743119266056</v>
      </c>
      <c r="AL139">
        <v>17</v>
      </c>
    </row>
    <row r="140" spans="1:38" x14ac:dyDescent="0.25">
      <c r="A140" t="s">
        <v>124</v>
      </c>
      <c r="B140" t="s">
        <v>30</v>
      </c>
      <c r="C140">
        <v>3</v>
      </c>
      <c r="D140">
        <v>24</v>
      </c>
      <c r="E140">
        <v>7</v>
      </c>
      <c r="F140">
        <v>1</v>
      </c>
      <c r="G140">
        <v>19</v>
      </c>
      <c r="H140">
        <v>3</v>
      </c>
      <c r="I140">
        <v>2</v>
      </c>
      <c r="J140">
        <v>13</v>
      </c>
      <c r="K140">
        <v>1</v>
      </c>
      <c r="L140">
        <v>2</v>
      </c>
      <c r="N140">
        <v>0</v>
      </c>
      <c r="O140">
        <v>0</v>
      </c>
      <c r="P140">
        <f t="shared" si="7"/>
        <v>75</v>
      </c>
      <c r="Q140" s="19">
        <v>2.6666666666666668E-2</v>
      </c>
      <c r="R140">
        <v>5</v>
      </c>
      <c r="V140" t="s">
        <v>124</v>
      </c>
      <c r="W140" t="s">
        <v>30</v>
      </c>
      <c r="X140">
        <v>3</v>
      </c>
      <c r="Y140">
        <v>24</v>
      </c>
      <c r="Z140">
        <v>7</v>
      </c>
      <c r="AA140">
        <v>1</v>
      </c>
      <c r="AB140">
        <v>19</v>
      </c>
      <c r="AC140">
        <v>3</v>
      </c>
      <c r="AD140">
        <v>2</v>
      </c>
      <c r="AE140">
        <v>13</v>
      </c>
      <c r="AF140">
        <v>1</v>
      </c>
      <c r="AG140">
        <v>2</v>
      </c>
      <c r="AH140">
        <v>0</v>
      </c>
      <c r="AI140">
        <v>0</v>
      </c>
      <c r="AJ140">
        <f t="shared" si="6"/>
        <v>75</v>
      </c>
      <c r="AK140" s="19">
        <v>2.6666666666666668E-2</v>
      </c>
      <c r="AL140">
        <v>5</v>
      </c>
    </row>
    <row r="141" spans="1:38" x14ac:dyDescent="0.25">
      <c r="A141" t="s">
        <v>249</v>
      </c>
      <c r="B141" t="s">
        <v>49</v>
      </c>
      <c r="C141">
        <v>3</v>
      </c>
      <c r="D141">
        <v>13</v>
      </c>
      <c r="E141">
        <v>5</v>
      </c>
      <c r="F141">
        <v>9</v>
      </c>
      <c r="G141">
        <v>14</v>
      </c>
      <c r="H141">
        <v>2</v>
      </c>
      <c r="I141">
        <v>2</v>
      </c>
      <c r="J141">
        <v>4</v>
      </c>
      <c r="K141">
        <v>2</v>
      </c>
      <c r="L141">
        <v>5</v>
      </c>
      <c r="N141">
        <v>0</v>
      </c>
      <c r="O141">
        <v>0</v>
      </c>
      <c r="P141">
        <f t="shared" si="7"/>
        <v>59</v>
      </c>
      <c r="Q141" s="19">
        <v>8.4745762711864403E-2</v>
      </c>
      <c r="R141">
        <v>4</v>
      </c>
      <c r="V141" t="s">
        <v>249</v>
      </c>
      <c r="W141" t="s">
        <v>49</v>
      </c>
      <c r="X141">
        <v>3</v>
      </c>
      <c r="Y141">
        <v>13</v>
      </c>
      <c r="Z141">
        <v>5</v>
      </c>
      <c r="AA141">
        <v>9</v>
      </c>
      <c r="AB141">
        <v>14</v>
      </c>
      <c r="AC141">
        <v>2</v>
      </c>
      <c r="AD141">
        <v>2</v>
      </c>
      <c r="AE141">
        <v>4</v>
      </c>
      <c r="AF141">
        <v>2</v>
      </c>
      <c r="AG141">
        <v>5</v>
      </c>
      <c r="AH141">
        <v>0</v>
      </c>
      <c r="AI141">
        <v>0</v>
      </c>
      <c r="AJ141">
        <f t="shared" si="6"/>
        <v>59</v>
      </c>
      <c r="AK141" s="19">
        <v>8.4745762711864403E-2</v>
      </c>
      <c r="AL141">
        <v>4</v>
      </c>
    </row>
    <row r="142" spans="1:38" x14ac:dyDescent="0.25">
      <c r="A142" t="s">
        <v>127</v>
      </c>
      <c r="B142" t="s">
        <v>19</v>
      </c>
      <c r="C142">
        <v>2</v>
      </c>
      <c r="D142">
        <v>0</v>
      </c>
      <c r="E142">
        <v>4</v>
      </c>
      <c r="F142">
        <v>0</v>
      </c>
      <c r="G142">
        <v>24</v>
      </c>
      <c r="H142">
        <v>1</v>
      </c>
      <c r="I142">
        <v>0</v>
      </c>
      <c r="J142">
        <v>6</v>
      </c>
      <c r="K142">
        <v>2</v>
      </c>
      <c r="L142">
        <v>0</v>
      </c>
      <c r="N142">
        <v>0</v>
      </c>
      <c r="O142">
        <v>0</v>
      </c>
      <c r="P142">
        <f t="shared" si="7"/>
        <v>39</v>
      </c>
      <c r="Q142" s="19">
        <v>0</v>
      </c>
      <c r="R142">
        <v>2</v>
      </c>
      <c r="V142" t="s">
        <v>127</v>
      </c>
      <c r="W142" t="s">
        <v>19</v>
      </c>
      <c r="X142">
        <v>2</v>
      </c>
      <c r="Y142">
        <v>0</v>
      </c>
      <c r="Z142">
        <v>4</v>
      </c>
      <c r="AA142">
        <v>0</v>
      </c>
      <c r="AB142">
        <v>24</v>
      </c>
      <c r="AC142">
        <v>1</v>
      </c>
      <c r="AD142">
        <v>0</v>
      </c>
      <c r="AE142">
        <v>6</v>
      </c>
      <c r="AF142">
        <v>2</v>
      </c>
      <c r="AG142">
        <v>0</v>
      </c>
      <c r="AH142">
        <v>0</v>
      </c>
      <c r="AI142">
        <v>0</v>
      </c>
      <c r="AJ142">
        <f t="shared" si="6"/>
        <v>39</v>
      </c>
      <c r="AK142" s="19">
        <v>0</v>
      </c>
      <c r="AL142">
        <v>2</v>
      </c>
    </row>
    <row r="143" spans="1:38" x14ac:dyDescent="0.25">
      <c r="A143" t="s">
        <v>125</v>
      </c>
      <c r="B143" t="s">
        <v>126</v>
      </c>
      <c r="E143">
        <v>7</v>
      </c>
      <c r="F143">
        <v>1</v>
      </c>
      <c r="G143">
        <v>10</v>
      </c>
      <c r="J143">
        <v>1</v>
      </c>
      <c r="K143">
        <v>2</v>
      </c>
      <c r="L143">
        <v>1</v>
      </c>
      <c r="P143">
        <f t="shared" si="7"/>
        <v>22</v>
      </c>
      <c r="Q143" s="19">
        <v>4.5454545454545456E-2</v>
      </c>
      <c r="V143" t="s">
        <v>125</v>
      </c>
      <c r="W143" t="s">
        <v>126</v>
      </c>
      <c r="Z143">
        <v>7</v>
      </c>
      <c r="AA143">
        <v>1</v>
      </c>
      <c r="AB143">
        <v>10</v>
      </c>
      <c r="AE143">
        <v>1</v>
      </c>
      <c r="AF143">
        <v>2</v>
      </c>
      <c r="AG143">
        <v>1</v>
      </c>
      <c r="AJ143">
        <f t="shared" si="6"/>
        <v>22</v>
      </c>
      <c r="AK143" s="19">
        <v>4.5454545454545456E-2</v>
      </c>
    </row>
    <row r="144" spans="1:38" x14ac:dyDescent="0.25">
      <c r="A144" t="s">
        <v>242</v>
      </c>
      <c r="B144" t="s">
        <v>19</v>
      </c>
      <c r="C144">
        <v>2</v>
      </c>
      <c r="D144">
        <v>5</v>
      </c>
      <c r="E144">
        <v>10</v>
      </c>
      <c r="F144">
        <v>0</v>
      </c>
      <c r="G144">
        <v>6</v>
      </c>
      <c r="H144">
        <v>2</v>
      </c>
      <c r="I144">
        <v>2</v>
      </c>
      <c r="J144">
        <v>4</v>
      </c>
      <c r="K144">
        <v>1</v>
      </c>
      <c r="L144">
        <v>1</v>
      </c>
      <c r="N144">
        <v>0</v>
      </c>
      <c r="O144">
        <v>1</v>
      </c>
      <c r="P144">
        <f t="shared" si="7"/>
        <v>34</v>
      </c>
      <c r="Q144" s="19">
        <v>2.9411764705882353E-2</v>
      </c>
      <c r="R144">
        <v>4</v>
      </c>
      <c r="V144" t="s">
        <v>242</v>
      </c>
      <c r="W144" t="s">
        <v>19</v>
      </c>
      <c r="X144">
        <v>2</v>
      </c>
      <c r="Y144">
        <v>5</v>
      </c>
      <c r="Z144">
        <v>10</v>
      </c>
      <c r="AA144">
        <v>0</v>
      </c>
      <c r="AB144">
        <v>6</v>
      </c>
      <c r="AC144">
        <v>2</v>
      </c>
      <c r="AD144">
        <v>2</v>
      </c>
      <c r="AE144">
        <v>4</v>
      </c>
      <c r="AF144">
        <v>1</v>
      </c>
      <c r="AG144">
        <v>1</v>
      </c>
      <c r="AH144">
        <v>1</v>
      </c>
      <c r="AI144">
        <v>0</v>
      </c>
      <c r="AJ144">
        <f t="shared" si="6"/>
        <v>34</v>
      </c>
      <c r="AK144" s="19">
        <v>2.9411764705882353E-2</v>
      </c>
      <c r="AL144">
        <v>4</v>
      </c>
    </row>
    <row r="145" spans="1:38" x14ac:dyDescent="0.25">
      <c r="A145" t="s">
        <v>26</v>
      </c>
      <c r="B145" t="s">
        <v>19</v>
      </c>
      <c r="C145">
        <v>1</v>
      </c>
      <c r="D145">
        <v>6</v>
      </c>
      <c r="E145">
        <v>5</v>
      </c>
      <c r="G145">
        <v>3</v>
      </c>
      <c r="I145">
        <v>7</v>
      </c>
      <c r="P145">
        <f t="shared" si="7"/>
        <v>22</v>
      </c>
      <c r="Q145" s="19">
        <v>0</v>
      </c>
      <c r="R145">
        <v>4</v>
      </c>
      <c r="V145" t="s">
        <v>26</v>
      </c>
      <c r="W145" t="s">
        <v>19</v>
      </c>
      <c r="X145">
        <v>1</v>
      </c>
      <c r="Y145">
        <v>6</v>
      </c>
      <c r="Z145">
        <v>5</v>
      </c>
      <c r="AB145">
        <v>3</v>
      </c>
      <c r="AD145">
        <v>7</v>
      </c>
      <c r="AJ145">
        <f t="shared" si="6"/>
        <v>22</v>
      </c>
      <c r="AK145" s="19">
        <v>0</v>
      </c>
      <c r="AL145">
        <v>4</v>
      </c>
    </row>
    <row r="146" spans="1:38" x14ac:dyDescent="0.25">
      <c r="A146" t="s">
        <v>28</v>
      </c>
      <c r="B146" t="s">
        <v>19</v>
      </c>
      <c r="E146">
        <v>2</v>
      </c>
      <c r="F146">
        <v>1</v>
      </c>
      <c r="G146">
        <v>10</v>
      </c>
      <c r="J146">
        <v>2</v>
      </c>
      <c r="K146">
        <v>2</v>
      </c>
      <c r="P146">
        <f t="shared" si="7"/>
        <v>17</v>
      </c>
      <c r="Q146" s="19">
        <v>0</v>
      </c>
      <c r="R146">
        <v>1</v>
      </c>
      <c r="V146" t="s">
        <v>28</v>
      </c>
      <c r="W146" t="s">
        <v>19</v>
      </c>
      <c r="Z146">
        <v>2</v>
      </c>
      <c r="AA146">
        <v>1</v>
      </c>
      <c r="AB146">
        <v>10</v>
      </c>
      <c r="AE146">
        <v>2</v>
      </c>
      <c r="AF146">
        <v>2</v>
      </c>
      <c r="AJ146">
        <f t="shared" si="6"/>
        <v>17</v>
      </c>
      <c r="AK146" s="19">
        <v>0</v>
      </c>
      <c r="AL146">
        <v>1</v>
      </c>
    </row>
    <row r="147" spans="1:38" x14ac:dyDescent="0.25">
      <c r="A147" t="s">
        <v>135</v>
      </c>
      <c r="B147" t="s">
        <v>19</v>
      </c>
      <c r="C147">
        <v>0</v>
      </c>
      <c r="D147">
        <v>2</v>
      </c>
      <c r="E147">
        <v>4</v>
      </c>
      <c r="F147">
        <v>0</v>
      </c>
      <c r="G147">
        <v>2</v>
      </c>
      <c r="H147">
        <v>0</v>
      </c>
      <c r="I147">
        <v>3</v>
      </c>
      <c r="J147">
        <v>3</v>
      </c>
      <c r="K147">
        <v>0</v>
      </c>
      <c r="L147">
        <v>1</v>
      </c>
      <c r="N147">
        <v>0</v>
      </c>
      <c r="O147">
        <v>0</v>
      </c>
      <c r="P147">
        <f t="shared" si="7"/>
        <v>15</v>
      </c>
      <c r="Q147" s="19">
        <v>6.6666666666666666E-2</v>
      </c>
      <c r="R147">
        <v>5</v>
      </c>
      <c r="V147" t="s">
        <v>135</v>
      </c>
      <c r="W147" t="s">
        <v>19</v>
      </c>
      <c r="X147">
        <v>0</v>
      </c>
      <c r="Y147">
        <v>2</v>
      </c>
      <c r="Z147">
        <v>4</v>
      </c>
      <c r="AA147">
        <v>0</v>
      </c>
      <c r="AB147">
        <v>2</v>
      </c>
      <c r="AC147">
        <v>0</v>
      </c>
      <c r="AD147">
        <v>3</v>
      </c>
      <c r="AE147">
        <v>3</v>
      </c>
      <c r="AF147">
        <v>0</v>
      </c>
      <c r="AG147">
        <v>1</v>
      </c>
      <c r="AH147">
        <v>0</v>
      </c>
      <c r="AI147">
        <v>0</v>
      </c>
      <c r="AJ147">
        <f t="shared" si="6"/>
        <v>15</v>
      </c>
      <c r="AK147" s="19">
        <v>6.6666666666666666E-2</v>
      </c>
      <c r="AL147">
        <v>5</v>
      </c>
    </row>
    <row r="148" spans="1:38" x14ac:dyDescent="0.25">
      <c r="A148" t="s">
        <v>241</v>
      </c>
      <c r="B148" t="s">
        <v>19</v>
      </c>
      <c r="C148">
        <v>1</v>
      </c>
      <c r="D148">
        <v>2</v>
      </c>
      <c r="E148">
        <v>1</v>
      </c>
      <c r="G148">
        <v>2</v>
      </c>
      <c r="I148">
        <v>1</v>
      </c>
      <c r="J148">
        <v>1</v>
      </c>
      <c r="K148">
        <v>2</v>
      </c>
      <c r="P148">
        <f t="shared" si="7"/>
        <v>10</v>
      </c>
      <c r="Q148" s="19">
        <v>0</v>
      </c>
      <c r="R148">
        <v>1</v>
      </c>
      <c r="V148" t="s">
        <v>241</v>
      </c>
      <c r="W148" t="s">
        <v>19</v>
      </c>
      <c r="X148">
        <v>1</v>
      </c>
      <c r="Y148">
        <v>2</v>
      </c>
      <c r="Z148">
        <v>1</v>
      </c>
      <c r="AB148">
        <v>2</v>
      </c>
      <c r="AD148">
        <v>1</v>
      </c>
      <c r="AE148">
        <v>1</v>
      </c>
      <c r="AF148">
        <v>2</v>
      </c>
      <c r="AJ148">
        <f t="shared" si="6"/>
        <v>10</v>
      </c>
      <c r="AK148" s="19">
        <v>0</v>
      </c>
      <c r="AL148">
        <v>1</v>
      </c>
    </row>
    <row r="149" spans="1:38" x14ac:dyDescent="0.25">
      <c r="A149" t="s">
        <v>86</v>
      </c>
      <c r="B149" t="s">
        <v>19</v>
      </c>
      <c r="C149">
        <v>2</v>
      </c>
      <c r="D149">
        <v>4</v>
      </c>
      <c r="E149">
        <v>7</v>
      </c>
      <c r="F149">
        <v>0</v>
      </c>
      <c r="G149">
        <v>5</v>
      </c>
      <c r="H149">
        <v>0</v>
      </c>
      <c r="I149">
        <v>0</v>
      </c>
      <c r="J149">
        <v>3</v>
      </c>
      <c r="K149">
        <v>0</v>
      </c>
      <c r="L149">
        <v>1</v>
      </c>
      <c r="N149">
        <v>1</v>
      </c>
      <c r="O149">
        <v>0</v>
      </c>
      <c r="P149">
        <f t="shared" si="7"/>
        <v>23</v>
      </c>
      <c r="Q149" s="19">
        <v>4.3478260869565216E-2</v>
      </c>
      <c r="R149">
        <v>6</v>
      </c>
      <c r="V149" t="s">
        <v>86</v>
      </c>
      <c r="W149" t="s">
        <v>19</v>
      </c>
      <c r="X149">
        <v>2</v>
      </c>
      <c r="Y149">
        <v>4</v>
      </c>
      <c r="Z149">
        <v>7</v>
      </c>
      <c r="AA149">
        <v>0</v>
      </c>
      <c r="AB149">
        <v>5</v>
      </c>
      <c r="AC149">
        <v>0</v>
      </c>
      <c r="AD149">
        <v>0</v>
      </c>
      <c r="AE149">
        <v>3</v>
      </c>
      <c r="AF149">
        <v>0</v>
      </c>
      <c r="AG149">
        <v>1</v>
      </c>
      <c r="AH149">
        <v>0</v>
      </c>
      <c r="AI149">
        <v>1</v>
      </c>
      <c r="AJ149">
        <f t="shared" si="6"/>
        <v>23</v>
      </c>
      <c r="AK149" s="19">
        <v>4.3478260869565216E-2</v>
      </c>
      <c r="AL149">
        <v>6</v>
      </c>
    </row>
    <row r="150" spans="1:38" x14ac:dyDescent="0.25">
      <c r="A150" t="s">
        <v>173</v>
      </c>
      <c r="B150" t="s">
        <v>19</v>
      </c>
      <c r="C150">
        <v>0</v>
      </c>
      <c r="D150">
        <v>1</v>
      </c>
      <c r="E150">
        <v>27</v>
      </c>
      <c r="F150">
        <v>2</v>
      </c>
      <c r="G150">
        <v>8</v>
      </c>
      <c r="H150">
        <v>2</v>
      </c>
      <c r="I150">
        <v>0</v>
      </c>
      <c r="J150">
        <v>1</v>
      </c>
      <c r="K150">
        <v>1</v>
      </c>
      <c r="L150">
        <v>0</v>
      </c>
      <c r="N150">
        <v>0</v>
      </c>
      <c r="O150">
        <v>0</v>
      </c>
      <c r="P150">
        <f t="shared" si="7"/>
        <v>42</v>
      </c>
      <c r="Q150" s="19">
        <v>0</v>
      </c>
      <c r="R150">
        <v>3</v>
      </c>
      <c r="V150" t="s">
        <v>173</v>
      </c>
      <c r="W150" t="s">
        <v>19</v>
      </c>
      <c r="X150">
        <v>0</v>
      </c>
      <c r="Y150">
        <v>1</v>
      </c>
      <c r="Z150">
        <v>27</v>
      </c>
      <c r="AA150">
        <v>2</v>
      </c>
      <c r="AB150">
        <v>8</v>
      </c>
      <c r="AC150">
        <v>2</v>
      </c>
      <c r="AD150">
        <v>0</v>
      </c>
      <c r="AE150">
        <v>1</v>
      </c>
      <c r="AF150">
        <v>1</v>
      </c>
      <c r="AG150">
        <v>0</v>
      </c>
      <c r="AH150">
        <v>0</v>
      </c>
      <c r="AI150">
        <v>0</v>
      </c>
      <c r="AJ150">
        <f t="shared" si="6"/>
        <v>42</v>
      </c>
      <c r="AK150" s="19">
        <v>0</v>
      </c>
      <c r="AL150">
        <v>3</v>
      </c>
    </row>
    <row r="151" spans="1:38" x14ac:dyDescent="0.25">
      <c r="A151" t="s">
        <v>246</v>
      </c>
      <c r="B151" t="s">
        <v>19</v>
      </c>
      <c r="C151">
        <v>0</v>
      </c>
      <c r="D151">
        <v>4</v>
      </c>
      <c r="E151">
        <v>1</v>
      </c>
      <c r="G151">
        <v>2</v>
      </c>
      <c r="I151">
        <v>2</v>
      </c>
      <c r="J151">
        <v>1</v>
      </c>
      <c r="K151">
        <v>1</v>
      </c>
      <c r="L151">
        <v>4</v>
      </c>
      <c r="P151">
        <f t="shared" si="7"/>
        <v>15</v>
      </c>
      <c r="Q151" s="19">
        <v>0.26666666666666666</v>
      </c>
      <c r="R151">
        <v>2</v>
      </c>
      <c r="V151" t="s">
        <v>246</v>
      </c>
      <c r="W151" t="s">
        <v>19</v>
      </c>
      <c r="X151">
        <v>0</v>
      </c>
      <c r="Y151">
        <v>4</v>
      </c>
      <c r="Z151">
        <v>1</v>
      </c>
      <c r="AB151">
        <v>2</v>
      </c>
      <c r="AD151">
        <v>2</v>
      </c>
      <c r="AE151">
        <v>1</v>
      </c>
      <c r="AF151">
        <v>1</v>
      </c>
      <c r="AG151">
        <v>4</v>
      </c>
      <c r="AJ151">
        <f t="shared" si="6"/>
        <v>15</v>
      </c>
      <c r="AK151" s="19">
        <v>0.26666666666666666</v>
      </c>
      <c r="AL151">
        <v>2</v>
      </c>
    </row>
    <row r="152" spans="1:38" x14ac:dyDescent="0.25">
      <c r="A152" t="s">
        <v>165</v>
      </c>
      <c r="B152" t="s">
        <v>167</v>
      </c>
      <c r="C152">
        <v>4</v>
      </c>
      <c r="D152">
        <v>0</v>
      </c>
      <c r="E152">
        <v>0</v>
      </c>
      <c r="F152">
        <v>4</v>
      </c>
      <c r="G152">
        <v>14</v>
      </c>
      <c r="H152">
        <v>6</v>
      </c>
      <c r="I152">
        <v>14</v>
      </c>
      <c r="J152">
        <v>19</v>
      </c>
      <c r="K152">
        <v>3</v>
      </c>
      <c r="L152">
        <v>6</v>
      </c>
      <c r="N152">
        <v>0</v>
      </c>
      <c r="O152">
        <v>0</v>
      </c>
      <c r="P152">
        <f t="shared" si="7"/>
        <v>70</v>
      </c>
      <c r="Q152" s="19">
        <v>8.5714285714285715E-2</v>
      </c>
      <c r="R152">
        <v>15</v>
      </c>
      <c r="V152" t="s">
        <v>165</v>
      </c>
      <c r="W152" t="s">
        <v>167</v>
      </c>
      <c r="X152">
        <v>4</v>
      </c>
      <c r="Y152">
        <v>0</v>
      </c>
      <c r="Z152">
        <v>0</v>
      </c>
      <c r="AA152">
        <v>4</v>
      </c>
      <c r="AB152">
        <v>14</v>
      </c>
      <c r="AC152">
        <v>6</v>
      </c>
      <c r="AD152">
        <v>14</v>
      </c>
      <c r="AE152">
        <v>19</v>
      </c>
      <c r="AF152">
        <v>3</v>
      </c>
      <c r="AG152">
        <v>6</v>
      </c>
      <c r="AH152">
        <v>0</v>
      </c>
      <c r="AI152">
        <v>0</v>
      </c>
      <c r="AJ152">
        <f t="shared" si="6"/>
        <v>70</v>
      </c>
      <c r="AK152" s="19">
        <v>8.5714285714285715E-2</v>
      </c>
      <c r="AL152">
        <v>15</v>
      </c>
    </row>
    <row r="153" spans="1:38" x14ac:dyDescent="0.25">
      <c r="A153" t="s">
        <v>165</v>
      </c>
      <c r="B153" t="s">
        <v>19</v>
      </c>
      <c r="C153">
        <v>2</v>
      </c>
      <c r="D153">
        <v>2</v>
      </c>
      <c r="E153">
        <v>2</v>
      </c>
      <c r="F153">
        <v>1</v>
      </c>
      <c r="G153">
        <v>15</v>
      </c>
      <c r="H153">
        <v>3</v>
      </c>
      <c r="I153">
        <v>0</v>
      </c>
      <c r="J153">
        <v>9</v>
      </c>
      <c r="K153">
        <v>3</v>
      </c>
      <c r="L153">
        <v>4</v>
      </c>
      <c r="N153">
        <v>0</v>
      </c>
      <c r="O153">
        <v>0</v>
      </c>
      <c r="P153">
        <f t="shared" si="7"/>
        <v>41</v>
      </c>
      <c r="Q153" s="19">
        <v>9.7560975609756101E-2</v>
      </c>
      <c r="R153">
        <v>10</v>
      </c>
      <c r="V153" t="s">
        <v>165</v>
      </c>
      <c r="W153" t="s">
        <v>19</v>
      </c>
      <c r="X153">
        <v>2</v>
      </c>
      <c r="Y153">
        <v>2</v>
      </c>
      <c r="Z153">
        <v>2</v>
      </c>
      <c r="AA153">
        <v>1</v>
      </c>
      <c r="AB153">
        <v>15</v>
      </c>
      <c r="AC153">
        <v>3</v>
      </c>
      <c r="AD153">
        <v>0</v>
      </c>
      <c r="AE153">
        <v>9</v>
      </c>
      <c r="AF153">
        <v>3</v>
      </c>
      <c r="AG153">
        <v>4</v>
      </c>
      <c r="AH153">
        <v>0</v>
      </c>
      <c r="AI153">
        <v>0</v>
      </c>
      <c r="AJ153">
        <f t="shared" si="6"/>
        <v>41</v>
      </c>
      <c r="AK153" s="19">
        <v>9.7560975609756101E-2</v>
      </c>
      <c r="AL153">
        <v>10</v>
      </c>
    </row>
    <row r="154" spans="1:38" x14ac:dyDescent="0.25">
      <c r="A154" t="s">
        <v>165</v>
      </c>
      <c r="B154" t="s">
        <v>166</v>
      </c>
      <c r="C154">
        <v>2</v>
      </c>
      <c r="D154">
        <v>0</v>
      </c>
      <c r="E154">
        <v>1</v>
      </c>
      <c r="F154">
        <v>1</v>
      </c>
      <c r="G154">
        <v>5</v>
      </c>
      <c r="H154">
        <v>6</v>
      </c>
      <c r="I154">
        <v>3</v>
      </c>
      <c r="J154">
        <v>4</v>
      </c>
      <c r="K154">
        <v>1</v>
      </c>
      <c r="L154">
        <v>4</v>
      </c>
      <c r="N154">
        <v>0</v>
      </c>
      <c r="O154">
        <v>0</v>
      </c>
      <c r="P154">
        <f t="shared" si="7"/>
        <v>27</v>
      </c>
      <c r="Q154" s="19">
        <v>0.14814814814814814</v>
      </c>
      <c r="R154">
        <v>1</v>
      </c>
      <c r="V154" t="s">
        <v>165</v>
      </c>
      <c r="W154" t="s">
        <v>166</v>
      </c>
      <c r="X154">
        <v>2</v>
      </c>
      <c r="Y154">
        <v>0</v>
      </c>
      <c r="Z154">
        <v>1</v>
      </c>
      <c r="AA154">
        <v>1</v>
      </c>
      <c r="AB154">
        <v>5</v>
      </c>
      <c r="AC154">
        <v>6</v>
      </c>
      <c r="AD154">
        <v>3</v>
      </c>
      <c r="AE154">
        <v>4</v>
      </c>
      <c r="AF154">
        <v>1</v>
      </c>
      <c r="AG154">
        <v>4</v>
      </c>
      <c r="AH154">
        <v>0</v>
      </c>
      <c r="AI154">
        <v>0</v>
      </c>
      <c r="AJ154">
        <f t="shared" si="6"/>
        <v>27</v>
      </c>
      <c r="AK154" s="19">
        <v>0.14814814814814814</v>
      </c>
      <c r="AL154">
        <v>1</v>
      </c>
    </row>
    <row r="155" spans="1:38" x14ac:dyDescent="0.25">
      <c r="A155" t="s">
        <v>169</v>
      </c>
      <c r="B155" t="s">
        <v>19</v>
      </c>
      <c r="C155">
        <v>0</v>
      </c>
      <c r="D155">
        <v>4</v>
      </c>
      <c r="E155">
        <v>0</v>
      </c>
      <c r="F155">
        <v>0</v>
      </c>
      <c r="G155">
        <v>0</v>
      </c>
      <c r="H155">
        <v>0</v>
      </c>
      <c r="I155">
        <v>1</v>
      </c>
      <c r="J155">
        <v>0</v>
      </c>
      <c r="K155">
        <v>5</v>
      </c>
      <c r="L155">
        <v>2</v>
      </c>
      <c r="N155">
        <v>0</v>
      </c>
      <c r="O155">
        <v>0</v>
      </c>
      <c r="P155">
        <f t="shared" si="7"/>
        <v>12</v>
      </c>
      <c r="Q155" s="19">
        <v>0.16666666666666666</v>
      </c>
      <c r="V155" t="s">
        <v>169</v>
      </c>
      <c r="W155" t="s">
        <v>19</v>
      </c>
      <c r="X155">
        <v>0</v>
      </c>
      <c r="Y155">
        <v>4</v>
      </c>
      <c r="Z155">
        <v>0</v>
      </c>
      <c r="AA155">
        <v>0</v>
      </c>
      <c r="AB155">
        <v>0</v>
      </c>
      <c r="AC155">
        <v>0</v>
      </c>
      <c r="AD155">
        <v>1</v>
      </c>
      <c r="AE155">
        <v>0</v>
      </c>
      <c r="AF155">
        <v>5</v>
      </c>
      <c r="AG155">
        <v>2</v>
      </c>
      <c r="AH155">
        <v>0</v>
      </c>
      <c r="AI155">
        <v>0</v>
      </c>
      <c r="AJ155">
        <f t="shared" si="6"/>
        <v>12</v>
      </c>
      <c r="AK155" s="19">
        <v>0.16666666666666666</v>
      </c>
    </row>
    <row r="156" spans="1:38" x14ac:dyDescent="0.25">
      <c r="A156" t="s">
        <v>238</v>
      </c>
      <c r="B156" t="s">
        <v>19</v>
      </c>
      <c r="C156">
        <v>3</v>
      </c>
      <c r="D156">
        <v>17</v>
      </c>
      <c r="E156">
        <v>19</v>
      </c>
      <c r="G156">
        <v>14</v>
      </c>
      <c r="I156">
        <v>2</v>
      </c>
      <c r="J156">
        <v>6</v>
      </c>
      <c r="N156">
        <v>1</v>
      </c>
      <c r="P156">
        <f t="shared" si="7"/>
        <v>62</v>
      </c>
      <c r="Q156" s="19">
        <v>0</v>
      </c>
      <c r="R156">
        <v>13</v>
      </c>
      <c r="V156" t="s">
        <v>238</v>
      </c>
      <c r="W156" t="s">
        <v>19</v>
      </c>
      <c r="X156">
        <v>3</v>
      </c>
      <c r="Y156">
        <v>17</v>
      </c>
      <c r="Z156">
        <v>19</v>
      </c>
      <c r="AB156">
        <v>14</v>
      </c>
      <c r="AD156">
        <v>2</v>
      </c>
      <c r="AE156">
        <v>6</v>
      </c>
      <c r="AI156">
        <v>1</v>
      </c>
      <c r="AJ156">
        <f t="shared" si="6"/>
        <v>62</v>
      </c>
      <c r="AK156" s="19">
        <v>0</v>
      </c>
      <c r="AL156">
        <v>13</v>
      </c>
    </row>
    <row r="157" spans="1:38" x14ac:dyDescent="0.25">
      <c r="A157" t="s">
        <v>43</v>
      </c>
      <c r="B157" t="s">
        <v>19</v>
      </c>
      <c r="C157">
        <v>0</v>
      </c>
      <c r="D157">
        <v>3</v>
      </c>
      <c r="E157">
        <v>3</v>
      </c>
      <c r="F157">
        <v>0</v>
      </c>
      <c r="G157">
        <v>0</v>
      </c>
      <c r="H157">
        <v>0</v>
      </c>
      <c r="I157">
        <v>0</v>
      </c>
      <c r="J157">
        <v>0</v>
      </c>
      <c r="K157">
        <v>0</v>
      </c>
      <c r="L157">
        <v>0</v>
      </c>
      <c r="N157">
        <v>0</v>
      </c>
      <c r="O157">
        <v>0</v>
      </c>
      <c r="P157">
        <f t="shared" si="7"/>
        <v>6</v>
      </c>
      <c r="Q157" s="19">
        <v>0</v>
      </c>
      <c r="R157">
        <v>0</v>
      </c>
      <c r="V157" t="s">
        <v>43</v>
      </c>
      <c r="W157" t="s">
        <v>19</v>
      </c>
      <c r="X157">
        <v>0</v>
      </c>
      <c r="Y157">
        <v>3</v>
      </c>
      <c r="Z157">
        <v>3</v>
      </c>
      <c r="AA157">
        <v>0</v>
      </c>
      <c r="AB157">
        <v>0</v>
      </c>
      <c r="AC157">
        <v>0</v>
      </c>
      <c r="AD157">
        <v>0</v>
      </c>
      <c r="AE157">
        <v>0</v>
      </c>
      <c r="AF157">
        <v>0</v>
      </c>
      <c r="AG157">
        <v>0</v>
      </c>
      <c r="AH157">
        <v>0</v>
      </c>
      <c r="AI157">
        <v>0</v>
      </c>
      <c r="AJ157">
        <f t="shared" si="6"/>
        <v>6</v>
      </c>
      <c r="AK157" s="19">
        <v>0</v>
      </c>
      <c r="AL157">
        <v>0</v>
      </c>
    </row>
    <row r="158" spans="1:38" x14ac:dyDescent="0.25">
      <c r="A158" t="s">
        <v>87</v>
      </c>
      <c r="B158" t="s">
        <v>19</v>
      </c>
      <c r="C158">
        <v>1</v>
      </c>
      <c r="D158">
        <v>5</v>
      </c>
      <c r="E158">
        <v>4</v>
      </c>
      <c r="F158">
        <v>0</v>
      </c>
      <c r="G158">
        <v>2</v>
      </c>
      <c r="H158">
        <v>0</v>
      </c>
      <c r="I158">
        <v>0</v>
      </c>
      <c r="J158">
        <v>2</v>
      </c>
      <c r="K158">
        <v>1</v>
      </c>
      <c r="L158">
        <v>2</v>
      </c>
      <c r="N158">
        <v>1</v>
      </c>
      <c r="P158">
        <f t="shared" si="7"/>
        <v>18</v>
      </c>
      <c r="Q158" s="19">
        <v>0.1111111111111111</v>
      </c>
      <c r="R158">
        <v>2</v>
      </c>
      <c r="V158" t="s">
        <v>87</v>
      </c>
      <c r="W158" t="s">
        <v>19</v>
      </c>
      <c r="X158">
        <v>1</v>
      </c>
      <c r="Y158">
        <v>5</v>
      </c>
      <c r="Z158">
        <v>4</v>
      </c>
      <c r="AA158">
        <v>0</v>
      </c>
      <c r="AB158">
        <v>2</v>
      </c>
      <c r="AC158">
        <v>0</v>
      </c>
      <c r="AD158">
        <v>0</v>
      </c>
      <c r="AE158">
        <v>2</v>
      </c>
      <c r="AF158">
        <v>1</v>
      </c>
      <c r="AG158">
        <v>2</v>
      </c>
      <c r="AI158">
        <v>1</v>
      </c>
      <c r="AJ158">
        <f t="shared" si="6"/>
        <v>18</v>
      </c>
      <c r="AK158" s="19">
        <v>0.1111111111111111</v>
      </c>
      <c r="AL158">
        <v>2</v>
      </c>
    </row>
    <row r="159" spans="1:38" x14ac:dyDescent="0.25">
      <c r="A159" t="s">
        <v>186</v>
      </c>
      <c r="B159" t="s">
        <v>19</v>
      </c>
      <c r="C159">
        <v>4</v>
      </c>
      <c r="D159">
        <v>20</v>
      </c>
      <c r="E159">
        <v>11</v>
      </c>
      <c r="F159">
        <v>2</v>
      </c>
      <c r="G159">
        <v>38</v>
      </c>
      <c r="H159">
        <v>10</v>
      </c>
      <c r="I159">
        <v>21</v>
      </c>
      <c r="J159">
        <v>17</v>
      </c>
      <c r="K159">
        <v>3</v>
      </c>
      <c r="L159">
        <v>17</v>
      </c>
      <c r="N159">
        <v>0</v>
      </c>
      <c r="O159">
        <v>3</v>
      </c>
      <c r="P159">
        <f t="shared" si="7"/>
        <v>146</v>
      </c>
      <c r="Q159" s="19">
        <v>0.11643835616438356</v>
      </c>
      <c r="R159">
        <v>5</v>
      </c>
      <c r="V159" t="s">
        <v>186</v>
      </c>
      <c r="W159" t="s">
        <v>19</v>
      </c>
      <c r="X159">
        <v>4</v>
      </c>
      <c r="Y159">
        <v>20</v>
      </c>
      <c r="Z159">
        <v>11</v>
      </c>
      <c r="AA159">
        <v>2</v>
      </c>
      <c r="AB159">
        <v>38</v>
      </c>
      <c r="AC159">
        <v>10</v>
      </c>
      <c r="AD159">
        <v>21</v>
      </c>
      <c r="AE159">
        <v>17</v>
      </c>
      <c r="AF159">
        <v>3</v>
      </c>
      <c r="AG159">
        <v>17</v>
      </c>
      <c r="AH159">
        <v>3</v>
      </c>
      <c r="AI159">
        <v>0</v>
      </c>
      <c r="AJ159">
        <f t="shared" si="6"/>
        <v>146</v>
      </c>
      <c r="AK159" s="19">
        <v>0.11643835616438356</v>
      </c>
      <c r="AL159">
        <v>5</v>
      </c>
    </row>
    <row r="160" spans="1:38" x14ac:dyDescent="0.25">
      <c r="A160" t="s">
        <v>95</v>
      </c>
      <c r="B160" t="s">
        <v>19</v>
      </c>
      <c r="C160">
        <v>3</v>
      </c>
      <c r="D160">
        <v>2</v>
      </c>
      <c r="E160">
        <v>2</v>
      </c>
      <c r="F160">
        <v>0</v>
      </c>
      <c r="G160">
        <v>3</v>
      </c>
      <c r="H160">
        <v>1</v>
      </c>
      <c r="I160">
        <v>0</v>
      </c>
      <c r="J160">
        <v>2</v>
      </c>
      <c r="K160">
        <v>1</v>
      </c>
      <c r="L160">
        <v>4</v>
      </c>
      <c r="N160">
        <v>0</v>
      </c>
      <c r="O160">
        <v>0</v>
      </c>
      <c r="P160">
        <f t="shared" si="7"/>
        <v>18</v>
      </c>
      <c r="Q160" s="19">
        <v>0.22222222222222221</v>
      </c>
      <c r="R160">
        <v>1</v>
      </c>
      <c r="V160" t="s">
        <v>95</v>
      </c>
      <c r="W160" t="s">
        <v>19</v>
      </c>
      <c r="X160">
        <v>3</v>
      </c>
      <c r="Y160">
        <v>2</v>
      </c>
      <c r="Z160">
        <v>2</v>
      </c>
      <c r="AA160">
        <v>0</v>
      </c>
      <c r="AB160">
        <v>3</v>
      </c>
      <c r="AC160">
        <v>1</v>
      </c>
      <c r="AD160">
        <v>0</v>
      </c>
      <c r="AE160">
        <v>2</v>
      </c>
      <c r="AF160">
        <v>1</v>
      </c>
      <c r="AG160">
        <v>4</v>
      </c>
      <c r="AH160">
        <v>0</v>
      </c>
      <c r="AI160">
        <v>0</v>
      </c>
      <c r="AJ160">
        <f t="shared" si="6"/>
        <v>18</v>
      </c>
      <c r="AK160" s="19">
        <v>0.22222222222222221</v>
      </c>
      <c r="AL160">
        <v>1</v>
      </c>
    </row>
    <row r="161" spans="1:38" x14ac:dyDescent="0.25">
      <c r="A161" t="s">
        <v>247</v>
      </c>
      <c r="B161" t="s">
        <v>19</v>
      </c>
      <c r="C161">
        <v>1</v>
      </c>
      <c r="D161">
        <v>5</v>
      </c>
      <c r="E161">
        <v>1</v>
      </c>
      <c r="F161">
        <v>0</v>
      </c>
      <c r="G161">
        <v>0</v>
      </c>
      <c r="H161">
        <v>0</v>
      </c>
      <c r="I161">
        <v>0</v>
      </c>
      <c r="J161">
        <v>3</v>
      </c>
      <c r="K161">
        <v>1</v>
      </c>
      <c r="L161">
        <v>2</v>
      </c>
      <c r="N161">
        <v>0</v>
      </c>
      <c r="O161">
        <v>0</v>
      </c>
      <c r="P161">
        <f t="shared" si="7"/>
        <v>13</v>
      </c>
      <c r="Q161" s="19">
        <v>0.15384615384615385</v>
      </c>
      <c r="R161">
        <v>32</v>
      </c>
      <c r="V161" t="s">
        <v>247</v>
      </c>
      <c r="W161" t="s">
        <v>19</v>
      </c>
      <c r="X161">
        <v>1</v>
      </c>
      <c r="Y161">
        <v>5</v>
      </c>
      <c r="Z161">
        <v>1</v>
      </c>
      <c r="AA161">
        <v>0</v>
      </c>
      <c r="AB161">
        <v>0</v>
      </c>
      <c r="AC161">
        <v>0</v>
      </c>
      <c r="AD161">
        <v>0</v>
      </c>
      <c r="AE161">
        <v>3</v>
      </c>
      <c r="AF161">
        <v>1</v>
      </c>
      <c r="AG161">
        <v>2</v>
      </c>
      <c r="AH161">
        <v>0</v>
      </c>
      <c r="AI161">
        <v>0</v>
      </c>
      <c r="AJ161">
        <f t="shared" si="6"/>
        <v>13</v>
      </c>
      <c r="AK161" s="19">
        <v>0.15384615384615385</v>
      </c>
      <c r="AL161">
        <v>32</v>
      </c>
    </row>
    <row r="162" spans="1:38" x14ac:dyDescent="0.25">
      <c r="A162" t="s">
        <v>168</v>
      </c>
      <c r="B162" t="s">
        <v>19</v>
      </c>
      <c r="C162">
        <v>3</v>
      </c>
      <c r="D162">
        <v>0</v>
      </c>
      <c r="E162">
        <v>5</v>
      </c>
      <c r="F162">
        <v>0</v>
      </c>
      <c r="G162">
        <v>17</v>
      </c>
      <c r="H162">
        <v>1</v>
      </c>
      <c r="I162">
        <v>0</v>
      </c>
      <c r="J162">
        <v>2</v>
      </c>
      <c r="K162">
        <v>2</v>
      </c>
      <c r="L162">
        <v>2</v>
      </c>
      <c r="N162">
        <v>7</v>
      </c>
      <c r="O162">
        <v>0</v>
      </c>
      <c r="P162">
        <f t="shared" si="7"/>
        <v>39</v>
      </c>
      <c r="Q162" s="19">
        <v>5.128205128205128E-2</v>
      </c>
      <c r="R162">
        <v>2</v>
      </c>
      <c r="V162" t="s">
        <v>168</v>
      </c>
      <c r="W162" t="s">
        <v>19</v>
      </c>
      <c r="X162">
        <v>3</v>
      </c>
      <c r="Y162">
        <v>0</v>
      </c>
      <c r="Z162">
        <v>5</v>
      </c>
      <c r="AA162">
        <v>0</v>
      </c>
      <c r="AB162">
        <v>17</v>
      </c>
      <c r="AC162">
        <v>1</v>
      </c>
      <c r="AD162">
        <v>0</v>
      </c>
      <c r="AE162">
        <v>2</v>
      </c>
      <c r="AF162">
        <v>2</v>
      </c>
      <c r="AG162">
        <v>2</v>
      </c>
      <c r="AH162">
        <v>0</v>
      </c>
      <c r="AI162">
        <v>7</v>
      </c>
      <c r="AJ162">
        <f t="shared" ref="AJ162:AJ174" si="8">SUM(X162:AI162)</f>
        <v>39</v>
      </c>
      <c r="AK162" s="19">
        <v>5.128205128205128E-2</v>
      </c>
      <c r="AL162">
        <v>2</v>
      </c>
    </row>
    <row r="163" spans="1:38" x14ac:dyDescent="0.25">
      <c r="A163" t="s">
        <v>183</v>
      </c>
      <c r="B163" t="s">
        <v>19</v>
      </c>
      <c r="C163">
        <v>1</v>
      </c>
      <c r="D163">
        <v>1</v>
      </c>
      <c r="E163">
        <v>2</v>
      </c>
      <c r="F163">
        <v>0</v>
      </c>
      <c r="G163">
        <v>1</v>
      </c>
      <c r="H163">
        <v>1</v>
      </c>
      <c r="I163">
        <v>0</v>
      </c>
      <c r="J163">
        <v>0</v>
      </c>
      <c r="K163">
        <v>1</v>
      </c>
      <c r="L163">
        <v>1</v>
      </c>
      <c r="N163">
        <v>0</v>
      </c>
      <c r="O163">
        <v>0</v>
      </c>
      <c r="P163">
        <f t="shared" si="7"/>
        <v>8</v>
      </c>
      <c r="Q163" s="19">
        <v>0.125</v>
      </c>
      <c r="R163">
        <v>23</v>
      </c>
      <c r="V163" t="s">
        <v>183</v>
      </c>
      <c r="W163" t="s">
        <v>19</v>
      </c>
      <c r="X163">
        <v>1</v>
      </c>
      <c r="Y163">
        <v>1</v>
      </c>
      <c r="Z163">
        <v>2</v>
      </c>
      <c r="AA163">
        <v>0</v>
      </c>
      <c r="AB163">
        <v>1</v>
      </c>
      <c r="AC163">
        <v>1</v>
      </c>
      <c r="AD163">
        <v>0</v>
      </c>
      <c r="AE163">
        <v>0</v>
      </c>
      <c r="AF163">
        <v>1</v>
      </c>
      <c r="AG163">
        <v>1</v>
      </c>
      <c r="AH163">
        <v>0</v>
      </c>
      <c r="AI163">
        <v>0</v>
      </c>
      <c r="AJ163">
        <f t="shared" si="8"/>
        <v>8</v>
      </c>
      <c r="AK163" s="19">
        <v>0.125</v>
      </c>
      <c r="AL163">
        <v>23</v>
      </c>
    </row>
    <row r="164" spans="1:38" x14ac:dyDescent="0.25">
      <c r="A164" t="s">
        <v>184</v>
      </c>
      <c r="B164" t="s">
        <v>19</v>
      </c>
      <c r="C164">
        <v>9</v>
      </c>
      <c r="D164">
        <v>7</v>
      </c>
      <c r="E164">
        <v>3</v>
      </c>
      <c r="F164">
        <v>0</v>
      </c>
      <c r="G164">
        <v>8</v>
      </c>
      <c r="H164">
        <v>0</v>
      </c>
      <c r="I164">
        <v>2</v>
      </c>
      <c r="J164">
        <v>1</v>
      </c>
      <c r="K164">
        <v>0</v>
      </c>
      <c r="L164">
        <v>0</v>
      </c>
      <c r="N164">
        <v>0</v>
      </c>
      <c r="O164">
        <v>0</v>
      </c>
      <c r="P164">
        <f t="shared" si="7"/>
        <v>30</v>
      </c>
      <c r="Q164" s="19">
        <v>0</v>
      </c>
      <c r="R164">
        <v>1</v>
      </c>
      <c r="V164" t="s">
        <v>184</v>
      </c>
      <c r="W164" t="s">
        <v>19</v>
      </c>
      <c r="X164">
        <v>9</v>
      </c>
      <c r="Y164">
        <v>7</v>
      </c>
      <c r="Z164">
        <v>3</v>
      </c>
      <c r="AA164">
        <v>0</v>
      </c>
      <c r="AB164">
        <v>8</v>
      </c>
      <c r="AC164">
        <v>0</v>
      </c>
      <c r="AD164">
        <v>2</v>
      </c>
      <c r="AE164">
        <v>1</v>
      </c>
      <c r="AF164">
        <v>0</v>
      </c>
      <c r="AG164">
        <v>0</v>
      </c>
      <c r="AH164">
        <v>0</v>
      </c>
      <c r="AI164">
        <v>0</v>
      </c>
      <c r="AJ164">
        <f t="shared" si="8"/>
        <v>30</v>
      </c>
      <c r="AK164" s="19">
        <v>0</v>
      </c>
      <c r="AL164">
        <v>1</v>
      </c>
    </row>
    <row r="165" spans="1:38" x14ac:dyDescent="0.25">
      <c r="A165" t="s">
        <v>48</v>
      </c>
      <c r="B165" t="s">
        <v>49</v>
      </c>
      <c r="E165">
        <v>1</v>
      </c>
      <c r="G165">
        <v>1</v>
      </c>
      <c r="K165">
        <v>1</v>
      </c>
      <c r="P165">
        <f t="shared" si="7"/>
        <v>3</v>
      </c>
      <c r="Q165" s="19">
        <v>0</v>
      </c>
      <c r="R165">
        <v>1</v>
      </c>
      <c r="V165" t="s">
        <v>48</v>
      </c>
      <c r="W165" t="s">
        <v>49</v>
      </c>
      <c r="Z165">
        <v>1</v>
      </c>
      <c r="AB165">
        <v>1</v>
      </c>
      <c r="AF165">
        <v>1</v>
      </c>
      <c r="AJ165">
        <f t="shared" si="8"/>
        <v>3</v>
      </c>
      <c r="AK165" s="19">
        <v>0</v>
      </c>
      <c r="AL165">
        <v>1</v>
      </c>
    </row>
    <row r="166" spans="1:38" x14ac:dyDescent="0.25">
      <c r="A166" t="s">
        <v>122</v>
      </c>
      <c r="B166" t="s">
        <v>19</v>
      </c>
      <c r="C166">
        <v>2</v>
      </c>
      <c r="D166">
        <v>3</v>
      </c>
      <c r="E166">
        <v>2</v>
      </c>
      <c r="F166">
        <v>1</v>
      </c>
      <c r="G166">
        <v>6</v>
      </c>
      <c r="H166">
        <v>0</v>
      </c>
      <c r="I166">
        <v>1</v>
      </c>
      <c r="J166">
        <v>2</v>
      </c>
      <c r="K166">
        <v>1</v>
      </c>
      <c r="L166">
        <v>0</v>
      </c>
      <c r="N166">
        <v>0</v>
      </c>
      <c r="O166">
        <v>1</v>
      </c>
      <c r="P166">
        <f t="shared" si="7"/>
        <v>19</v>
      </c>
      <c r="Q166" s="19">
        <v>0</v>
      </c>
      <c r="R166">
        <v>3</v>
      </c>
      <c r="V166" t="s">
        <v>122</v>
      </c>
      <c r="W166" t="s">
        <v>19</v>
      </c>
      <c r="X166">
        <v>2</v>
      </c>
      <c r="Y166">
        <v>3</v>
      </c>
      <c r="Z166">
        <v>2</v>
      </c>
      <c r="AA166">
        <v>1</v>
      </c>
      <c r="AB166">
        <v>6</v>
      </c>
      <c r="AC166">
        <v>0</v>
      </c>
      <c r="AD166">
        <v>1</v>
      </c>
      <c r="AE166">
        <v>2</v>
      </c>
      <c r="AF166">
        <v>1</v>
      </c>
      <c r="AG166">
        <v>0</v>
      </c>
      <c r="AH166">
        <v>1</v>
      </c>
      <c r="AI166">
        <v>0</v>
      </c>
      <c r="AJ166">
        <f t="shared" si="8"/>
        <v>19</v>
      </c>
      <c r="AK166" s="19">
        <v>0</v>
      </c>
      <c r="AL166">
        <v>3</v>
      </c>
    </row>
    <row r="167" spans="1:38" x14ac:dyDescent="0.25">
      <c r="A167" t="s">
        <v>47</v>
      </c>
      <c r="B167" t="s">
        <v>19</v>
      </c>
      <c r="C167">
        <v>0</v>
      </c>
      <c r="D167">
        <v>9</v>
      </c>
      <c r="E167">
        <v>4</v>
      </c>
      <c r="F167">
        <v>1</v>
      </c>
      <c r="G167">
        <v>11</v>
      </c>
      <c r="H167">
        <v>0</v>
      </c>
      <c r="I167">
        <v>0</v>
      </c>
      <c r="J167">
        <v>11</v>
      </c>
      <c r="K167">
        <v>2</v>
      </c>
      <c r="L167">
        <v>0</v>
      </c>
      <c r="N167">
        <v>0</v>
      </c>
      <c r="O167">
        <v>0</v>
      </c>
      <c r="P167">
        <f t="shared" si="7"/>
        <v>38</v>
      </c>
      <c r="Q167" s="19">
        <v>0</v>
      </c>
      <c r="R167">
        <v>7</v>
      </c>
      <c r="V167" t="s">
        <v>47</v>
      </c>
      <c r="W167" t="s">
        <v>19</v>
      </c>
      <c r="X167">
        <v>0</v>
      </c>
      <c r="Y167">
        <v>9</v>
      </c>
      <c r="Z167">
        <v>4</v>
      </c>
      <c r="AA167">
        <v>1</v>
      </c>
      <c r="AB167">
        <v>11</v>
      </c>
      <c r="AC167">
        <v>0</v>
      </c>
      <c r="AD167">
        <v>0</v>
      </c>
      <c r="AE167">
        <v>11</v>
      </c>
      <c r="AF167">
        <v>2</v>
      </c>
      <c r="AG167">
        <v>0</v>
      </c>
      <c r="AH167">
        <v>0</v>
      </c>
      <c r="AI167">
        <v>0</v>
      </c>
      <c r="AJ167">
        <f t="shared" si="8"/>
        <v>38</v>
      </c>
      <c r="AK167" s="19">
        <v>0</v>
      </c>
      <c r="AL167">
        <v>7</v>
      </c>
    </row>
    <row r="168" spans="1:38" x14ac:dyDescent="0.25">
      <c r="A168" t="s">
        <v>187</v>
      </c>
      <c r="B168" t="s">
        <v>19</v>
      </c>
      <c r="C168">
        <v>4</v>
      </c>
      <c r="D168">
        <v>14</v>
      </c>
      <c r="E168">
        <v>1</v>
      </c>
      <c r="F168">
        <v>0</v>
      </c>
      <c r="G168">
        <v>5</v>
      </c>
      <c r="H168">
        <v>1</v>
      </c>
      <c r="I168">
        <v>0</v>
      </c>
      <c r="J168">
        <v>7</v>
      </c>
      <c r="K168">
        <v>0</v>
      </c>
      <c r="L168">
        <v>0</v>
      </c>
      <c r="N168">
        <v>0</v>
      </c>
      <c r="O168">
        <v>0</v>
      </c>
      <c r="P168">
        <f t="shared" si="7"/>
        <v>32</v>
      </c>
      <c r="Q168" s="19">
        <v>0</v>
      </c>
      <c r="R168">
        <v>5</v>
      </c>
      <c r="V168" t="s">
        <v>187</v>
      </c>
      <c r="W168" t="s">
        <v>19</v>
      </c>
      <c r="X168">
        <v>4</v>
      </c>
      <c r="Y168">
        <v>14</v>
      </c>
      <c r="Z168">
        <v>1</v>
      </c>
      <c r="AA168">
        <v>0</v>
      </c>
      <c r="AB168">
        <v>5</v>
      </c>
      <c r="AC168">
        <v>1</v>
      </c>
      <c r="AD168">
        <v>0</v>
      </c>
      <c r="AE168">
        <v>7</v>
      </c>
      <c r="AF168">
        <v>0</v>
      </c>
      <c r="AG168">
        <v>0</v>
      </c>
      <c r="AH168">
        <v>0</v>
      </c>
      <c r="AI168">
        <v>0</v>
      </c>
      <c r="AJ168">
        <f t="shared" si="8"/>
        <v>32</v>
      </c>
      <c r="AK168" s="19">
        <v>0</v>
      </c>
      <c r="AL168">
        <v>5</v>
      </c>
    </row>
    <row r="169" spans="1:38" x14ac:dyDescent="0.25">
      <c r="A169" t="s">
        <v>52</v>
      </c>
      <c r="B169" t="s">
        <v>49</v>
      </c>
      <c r="C169">
        <v>0</v>
      </c>
      <c r="D169">
        <v>0</v>
      </c>
      <c r="E169">
        <v>8</v>
      </c>
      <c r="F169">
        <v>0</v>
      </c>
      <c r="G169">
        <v>6</v>
      </c>
      <c r="H169">
        <v>0</v>
      </c>
      <c r="I169">
        <v>1</v>
      </c>
      <c r="J169">
        <v>1</v>
      </c>
      <c r="K169">
        <v>0</v>
      </c>
      <c r="L169">
        <v>1</v>
      </c>
      <c r="N169">
        <v>0</v>
      </c>
      <c r="O169">
        <v>0</v>
      </c>
      <c r="P169">
        <f t="shared" si="7"/>
        <v>17</v>
      </c>
      <c r="Q169" s="19">
        <v>5.8823529411764705E-2</v>
      </c>
      <c r="R169">
        <v>5</v>
      </c>
      <c r="V169" t="s">
        <v>52</v>
      </c>
      <c r="W169" t="s">
        <v>49</v>
      </c>
      <c r="X169">
        <v>0</v>
      </c>
      <c r="Y169">
        <v>0</v>
      </c>
      <c r="Z169">
        <v>8</v>
      </c>
      <c r="AA169">
        <v>0</v>
      </c>
      <c r="AB169">
        <v>6</v>
      </c>
      <c r="AC169">
        <v>0</v>
      </c>
      <c r="AD169">
        <v>1</v>
      </c>
      <c r="AE169">
        <v>1</v>
      </c>
      <c r="AF169">
        <v>0</v>
      </c>
      <c r="AG169">
        <v>1</v>
      </c>
      <c r="AH169">
        <v>0</v>
      </c>
      <c r="AI169">
        <v>0</v>
      </c>
      <c r="AJ169">
        <f t="shared" si="8"/>
        <v>17</v>
      </c>
      <c r="AK169" s="19">
        <v>5.8823529411764705E-2</v>
      </c>
      <c r="AL169">
        <v>5</v>
      </c>
    </row>
    <row r="170" spans="1:38" x14ac:dyDescent="0.25">
      <c r="A170" t="s">
        <v>111</v>
      </c>
      <c r="B170" t="s">
        <v>19</v>
      </c>
      <c r="C170">
        <v>1</v>
      </c>
      <c r="D170">
        <v>5</v>
      </c>
      <c r="E170">
        <v>4</v>
      </c>
      <c r="F170">
        <v>3</v>
      </c>
      <c r="G170">
        <v>1</v>
      </c>
      <c r="H170">
        <v>0</v>
      </c>
      <c r="I170">
        <v>1</v>
      </c>
      <c r="J170">
        <v>3</v>
      </c>
      <c r="K170">
        <v>2</v>
      </c>
      <c r="L170">
        <v>2</v>
      </c>
      <c r="N170">
        <v>3</v>
      </c>
      <c r="O170">
        <v>0</v>
      </c>
      <c r="P170">
        <f t="shared" si="7"/>
        <v>25</v>
      </c>
      <c r="Q170" s="19">
        <v>0.08</v>
      </c>
      <c r="R170">
        <v>0</v>
      </c>
      <c r="V170" t="s">
        <v>111</v>
      </c>
      <c r="W170" t="s">
        <v>19</v>
      </c>
      <c r="X170">
        <v>1</v>
      </c>
      <c r="Y170">
        <v>5</v>
      </c>
      <c r="Z170">
        <v>4</v>
      </c>
      <c r="AA170">
        <v>3</v>
      </c>
      <c r="AB170">
        <v>1</v>
      </c>
      <c r="AC170">
        <v>0</v>
      </c>
      <c r="AD170">
        <v>1</v>
      </c>
      <c r="AE170">
        <v>3</v>
      </c>
      <c r="AF170">
        <v>2</v>
      </c>
      <c r="AG170">
        <v>2</v>
      </c>
      <c r="AH170">
        <v>0</v>
      </c>
      <c r="AI170">
        <v>3</v>
      </c>
      <c r="AJ170">
        <f t="shared" si="8"/>
        <v>25</v>
      </c>
      <c r="AK170" s="19">
        <v>0.08</v>
      </c>
      <c r="AL170">
        <v>0</v>
      </c>
    </row>
    <row r="171" spans="1:38" x14ac:dyDescent="0.25">
      <c r="A171" t="s">
        <v>123</v>
      </c>
      <c r="B171" t="s">
        <v>19</v>
      </c>
      <c r="C171">
        <v>0</v>
      </c>
      <c r="D171">
        <v>9</v>
      </c>
      <c r="E171">
        <v>5</v>
      </c>
      <c r="F171">
        <v>0</v>
      </c>
      <c r="G171">
        <v>26</v>
      </c>
      <c r="H171">
        <v>1</v>
      </c>
      <c r="I171">
        <v>1</v>
      </c>
      <c r="J171">
        <v>6</v>
      </c>
      <c r="K171">
        <v>0</v>
      </c>
      <c r="L171">
        <v>0</v>
      </c>
      <c r="N171">
        <v>0</v>
      </c>
      <c r="O171">
        <v>0</v>
      </c>
      <c r="P171">
        <f t="shared" si="7"/>
        <v>48</v>
      </c>
      <c r="Q171" s="19">
        <v>0</v>
      </c>
      <c r="R171">
        <v>6</v>
      </c>
      <c r="V171" t="s">
        <v>123</v>
      </c>
      <c r="W171" t="s">
        <v>19</v>
      </c>
      <c r="X171">
        <v>0</v>
      </c>
      <c r="Y171">
        <v>9</v>
      </c>
      <c r="Z171">
        <v>5</v>
      </c>
      <c r="AA171">
        <v>0</v>
      </c>
      <c r="AB171">
        <v>26</v>
      </c>
      <c r="AC171">
        <v>1</v>
      </c>
      <c r="AD171">
        <v>1</v>
      </c>
      <c r="AE171">
        <v>6</v>
      </c>
      <c r="AF171">
        <v>0</v>
      </c>
      <c r="AG171">
        <v>0</v>
      </c>
      <c r="AH171">
        <v>0</v>
      </c>
      <c r="AI171">
        <v>0</v>
      </c>
      <c r="AJ171">
        <f t="shared" si="8"/>
        <v>48</v>
      </c>
      <c r="AK171" s="19">
        <v>0</v>
      </c>
      <c r="AL171">
        <v>6</v>
      </c>
    </row>
    <row r="172" spans="1:38" x14ac:dyDescent="0.25">
      <c r="A172" t="s">
        <v>108</v>
      </c>
      <c r="B172" t="s">
        <v>19</v>
      </c>
      <c r="C172">
        <v>0</v>
      </c>
      <c r="D172">
        <v>4</v>
      </c>
      <c r="E172">
        <v>13</v>
      </c>
      <c r="F172">
        <v>0</v>
      </c>
      <c r="G172">
        <v>0</v>
      </c>
      <c r="H172">
        <v>0</v>
      </c>
      <c r="I172">
        <v>0</v>
      </c>
      <c r="J172">
        <v>3</v>
      </c>
      <c r="K172">
        <v>1</v>
      </c>
      <c r="L172">
        <v>0</v>
      </c>
      <c r="N172">
        <v>0</v>
      </c>
      <c r="O172">
        <v>0</v>
      </c>
      <c r="P172">
        <f t="shared" si="7"/>
        <v>21</v>
      </c>
      <c r="Q172" s="19">
        <v>0</v>
      </c>
      <c r="R172">
        <v>2</v>
      </c>
      <c r="V172" t="s">
        <v>108</v>
      </c>
      <c r="W172" t="s">
        <v>19</v>
      </c>
      <c r="X172">
        <v>0</v>
      </c>
      <c r="Y172">
        <v>4</v>
      </c>
      <c r="Z172">
        <v>13</v>
      </c>
      <c r="AA172">
        <v>0</v>
      </c>
      <c r="AB172">
        <v>0</v>
      </c>
      <c r="AC172">
        <v>0</v>
      </c>
      <c r="AD172">
        <v>0</v>
      </c>
      <c r="AE172">
        <v>3</v>
      </c>
      <c r="AF172">
        <v>1</v>
      </c>
      <c r="AG172">
        <v>0</v>
      </c>
      <c r="AH172">
        <v>0</v>
      </c>
      <c r="AI172">
        <v>0</v>
      </c>
      <c r="AJ172">
        <f t="shared" si="8"/>
        <v>21</v>
      </c>
      <c r="AK172" s="19">
        <v>0</v>
      </c>
      <c r="AL172">
        <v>2</v>
      </c>
    </row>
    <row r="173" spans="1:38" x14ac:dyDescent="0.25">
      <c r="A173" t="s">
        <v>158</v>
      </c>
      <c r="B173" t="s">
        <v>159</v>
      </c>
      <c r="C173">
        <v>0</v>
      </c>
      <c r="D173">
        <v>0</v>
      </c>
      <c r="E173">
        <v>3</v>
      </c>
      <c r="F173">
        <v>3</v>
      </c>
      <c r="G173">
        <v>2</v>
      </c>
      <c r="H173">
        <v>5</v>
      </c>
      <c r="I173">
        <v>15</v>
      </c>
      <c r="J173">
        <v>58</v>
      </c>
      <c r="K173">
        <v>9</v>
      </c>
      <c r="L173">
        <v>2</v>
      </c>
      <c r="N173">
        <v>0</v>
      </c>
      <c r="O173">
        <v>2</v>
      </c>
      <c r="P173">
        <f t="shared" si="7"/>
        <v>99</v>
      </c>
      <c r="Q173" s="19">
        <v>2.0202020202020204E-2</v>
      </c>
      <c r="R173">
        <v>1</v>
      </c>
      <c r="V173" t="s">
        <v>158</v>
      </c>
      <c r="W173" t="s">
        <v>159</v>
      </c>
      <c r="X173">
        <v>0</v>
      </c>
      <c r="Y173">
        <v>0</v>
      </c>
      <c r="Z173">
        <v>3</v>
      </c>
      <c r="AA173">
        <v>3</v>
      </c>
      <c r="AB173">
        <v>2</v>
      </c>
      <c r="AC173">
        <v>5</v>
      </c>
      <c r="AD173">
        <v>15</v>
      </c>
      <c r="AE173">
        <v>58</v>
      </c>
      <c r="AF173">
        <v>9</v>
      </c>
      <c r="AG173">
        <v>2</v>
      </c>
      <c r="AH173">
        <v>2</v>
      </c>
      <c r="AI173">
        <v>0</v>
      </c>
      <c r="AJ173">
        <f t="shared" si="8"/>
        <v>99</v>
      </c>
      <c r="AK173" s="19">
        <v>2.0202020202020204E-2</v>
      </c>
      <c r="AL173">
        <v>1</v>
      </c>
    </row>
    <row r="174" spans="1:38" x14ac:dyDescent="0.25">
      <c r="A174" t="s">
        <v>154</v>
      </c>
      <c r="B174" t="s">
        <v>19</v>
      </c>
      <c r="C174">
        <v>1</v>
      </c>
      <c r="D174">
        <v>3</v>
      </c>
      <c r="E174">
        <v>7</v>
      </c>
      <c r="F174">
        <v>0</v>
      </c>
      <c r="G174">
        <v>1</v>
      </c>
      <c r="H174">
        <v>0</v>
      </c>
      <c r="I174">
        <v>0</v>
      </c>
      <c r="J174">
        <v>0</v>
      </c>
      <c r="K174">
        <v>0</v>
      </c>
      <c r="L174">
        <v>0</v>
      </c>
      <c r="N174">
        <v>0</v>
      </c>
      <c r="O174">
        <v>0</v>
      </c>
      <c r="P174">
        <f t="shared" si="7"/>
        <v>12</v>
      </c>
      <c r="Q174">
        <v>0</v>
      </c>
      <c r="R174">
        <v>0</v>
      </c>
      <c r="V174" t="s">
        <v>154</v>
      </c>
      <c r="W174" t="s">
        <v>19</v>
      </c>
      <c r="X174">
        <v>1</v>
      </c>
      <c r="Y174">
        <v>3</v>
      </c>
      <c r="Z174">
        <v>7</v>
      </c>
      <c r="AA174">
        <v>0</v>
      </c>
      <c r="AB174">
        <v>1</v>
      </c>
      <c r="AC174">
        <v>0</v>
      </c>
      <c r="AD174">
        <v>0</v>
      </c>
      <c r="AE174">
        <v>0</v>
      </c>
      <c r="AF174">
        <v>0</v>
      </c>
      <c r="AG174">
        <v>0</v>
      </c>
      <c r="AH174">
        <v>0</v>
      </c>
      <c r="AI174">
        <v>0</v>
      </c>
      <c r="AJ174">
        <f t="shared" si="8"/>
        <v>12</v>
      </c>
      <c r="AK174">
        <v>0</v>
      </c>
      <c r="AL174">
        <v>0</v>
      </c>
    </row>
    <row r="175" spans="1:38" x14ac:dyDescent="0.25">
      <c r="P175">
        <f>SUM(P2:P174)</f>
        <v>6620</v>
      </c>
      <c r="AJ175">
        <f>SUM(AJ2:AJ174)</f>
        <v>6620</v>
      </c>
    </row>
    <row r="177" spans="2:38" x14ac:dyDescent="0.25">
      <c r="I177" s="17"/>
      <c r="AD177" s="17"/>
    </row>
    <row r="178" spans="2:38" x14ac:dyDescent="0.25">
      <c r="C178" s="75" t="s">
        <v>645</v>
      </c>
      <c r="D178" s="76">
        <f>C180+D180+E180+F180</f>
        <v>0.44712990936555891</v>
      </c>
      <c r="E178" s="75"/>
      <c r="F178" s="75"/>
      <c r="G178" s="26" t="s">
        <v>646</v>
      </c>
      <c r="H178" s="35">
        <f>G180+H180</f>
        <v>0.24697885196374622</v>
      </c>
      <c r="I178" s="13" t="s">
        <v>647</v>
      </c>
      <c r="J178" s="77">
        <f>I180+J180</f>
        <v>0.1838368580060423</v>
      </c>
      <c r="K178" t="s">
        <v>648</v>
      </c>
      <c r="L178" t="s">
        <v>649</v>
      </c>
      <c r="M178" t="s">
        <v>650</v>
      </c>
      <c r="N178" t="s">
        <v>627</v>
      </c>
      <c r="R178" t="s">
        <v>288</v>
      </c>
      <c r="X178" s="75" t="s">
        <v>645</v>
      </c>
      <c r="Y178" s="76">
        <f>X180+Y180+Z180+AA180</f>
        <v>0.44712990936555891</v>
      </c>
      <c r="Z178" s="75"/>
      <c r="AA178" s="75"/>
      <c r="AB178" s="26" t="s">
        <v>646</v>
      </c>
      <c r="AC178" s="35">
        <f>AB180+AC180</f>
        <v>0.24697885196374622</v>
      </c>
      <c r="AD178" s="13" t="s">
        <v>647</v>
      </c>
      <c r="AE178" s="77">
        <f>AD180+AE180</f>
        <v>0.1838368580060423</v>
      </c>
      <c r="AF178" t="s">
        <v>648</v>
      </c>
      <c r="AG178" t="s">
        <v>649</v>
      </c>
      <c r="AH178" t="s">
        <v>765</v>
      </c>
      <c r="AI178" t="s">
        <v>627</v>
      </c>
      <c r="AL178" t="s">
        <v>288</v>
      </c>
    </row>
    <row r="179" spans="2:38" x14ac:dyDescent="0.25">
      <c r="C179" t="s">
        <v>651</v>
      </c>
      <c r="D179" t="s">
        <v>652</v>
      </c>
      <c r="E179" t="s">
        <v>653</v>
      </c>
      <c r="F179" t="s">
        <v>654</v>
      </c>
      <c r="G179" t="s">
        <v>655</v>
      </c>
      <c r="H179" t="s">
        <v>656</v>
      </c>
      <c r="I179" t="s">
        <v>657</v>
      </c>
      <c r="J179" t="s">
        <v>658</v>
      </c>
      <c r="K179" t="s">
        <v>648</v>
      </c>
      <c r="L179" t="s">
        <v>649</v>
      </c>
      <c r="M179" t="s">
        <v>650</v>
      </c>
      <c r="N179" t="s">
        <v>627</v>
      </c>
      <c r="R179" t="s">
        <v>288</v>
      </c>
      <c r="X179" t="s">
        <v>651</v>
      </c>
      <c r="Y179" t="s">
        <v>652</v>
      </c>
      <c r="Z179" t="s">
        <v>653</v>
      </c>
      <c r="AA179" t="s">
        <v>654</v>
      </c>
      <c r="AB179" t="s">
        <v>655</v>
      </c>
      <c r="AC179" t="s">
        <v>656</v>
      </c>
      <c r="AD179" t="s">
        <v>657</v>
      </c>
      <c r="AE179" t="s">
        <v>658</v>
      </c>
      <c r="AF179" t="s">
        <v>648</v>
      </c>
      <c r="AG179" t="s">
        <v>649</v>
      </c>
      <c r="AI179" t="s">
        <v>627</v>
      </c>
      <c r="AL179" t="s">
        <v>288</v>
      </c>
    </row>
    <row r="180" spans="2:38" x14ac:dyDescent="0.25">
      <c r="C180" s="19">
        <f>C181/P175</f>
        <v>8.0966767371601203E-2</v>
      </c>
      <c r="D180" s="19">
        <f>D181/P175</f>
        <v>0.14667673716012083</v>
      </c>
      <c r="E180" s="19">
        <f>E181/P175</f>
        <v>0.18338368580060424</v>
      </c>
      <c r="F180" s="19">
        <f>F181/P175</f>
        <v>3.610271903323263E-2</v>
      </c>
      <c r="G180" s="19">
        <f>G181/P175</f>
        <v>0.21918429003021148</v>
      </c>
      <c r="H180" s="19">
        <f>H181/P175</f>
        <v>2.7794561933534745E-2</v>
      </c>
      <c r="I180" s="19">
        <f>I181/P175</f>
        <v>6.2990936555891233E-2</v>
      </c>
      <c r="J180" s="19">
        <f>J181/P175</f>
        <v>0.12084592145015106</v>
      </c>
      <c r="K180" s="19">
        <f>K181/P175</f>
        <v>3.5045317220543805E-2</v>
      </c>
      <c r="L180" s="19">
        <f>L181/P175</f>
        <v>4.6374622356495469E-2</v>
      </c>
      <c r="M180" s="19">
        <f>M181/P175</f>
        <v>8.3081570996978854E-3</v>
      </c>
      <c r="N180" s="19">
        <f>N181/P175</f>
        <v>3.2326283987915407E-2</v>
      </c>
      <c r="O180" s="19"/>
      <c r="P180" t="s">
        <v>659</v>
      </c>
      <c r="R180" s="19">
        <f>R181/P175</f>
        <v>0.1851963746223565</v>
      </c>
      <c r="X180" s="19">
        <f>X181/AJ175</f>
        <v>8.0966767371601203E-2</v>
      </c>
      <c r="Y180" s="19">
        <f>Y181/AJ175</f>
        <v>0.14667673716012083</v>
      </c>
      <c r="Z180" s="19">
        <f>Z181/AJ175</f>
        <v>0.18338368580060424</v>
      </c>
      <c r="AA180" s="19">
        <f>AA181/AJ175</f>
        <v>3.610271903323263E-2</v>
      </c>
      <c r="AB180" s="19">
        <f>AB181/AJ175</f>
        <v>0.21918429003021148</v>
      </c>
      <c r="AC180" s="19">
        <f>AC181/AJ175</f>
        <v>2.7794561933534745E-2</v>
      </c>
      <c r="AD180" s="19">
        <f>AD181/AJ175</f>
        <v>6.2990936555891233E-2</v>
      </c>
      <c r="AE180" s="19">
        <f>AE181/AJ175</f>
        <v>0.12084592145015106</v>
      </c>
      <c r="AF180" s="19">
        <f>AF181/AJ175</f>
        <v>3.5045317220543805E-2</v>
      </c>
      <c r="AG180" s="19">
        <f>AG181/AJ175</f>
        <v>4.6374622356495469E-2</v>
      </c>
      <c r="AH180" s="19">
        <f>AH181/AJ175</f>
        <v>8.3081570996978854E-3</v>
      </c>
      <c r="AI180" s="19">
        <f>AI181/AJ175</f>
        <v>3.2326283987915407E-2</v>
      </c>
      <c r="AJ180" t="s">
        <v>659</v>
      </c>
      <c r="AL180" s="19">
        <f>AL181/AJ175</f>
        <v>0.1851963746223565</v>
      </c>
    </row>
    <row r="181" spans="2:38" x14ac:dyDescent="0.25">
      <c r="B181" s="2"/>
      <c r="C181" s="2">
        <f>SUM(C2:C174)</f>
        <v>536</v>
      </c>
      <c r="D181" s="2">
        <f>SUM(D2:D174)</f>
        <v>971</v>
      </c>
      <c r="E181" s="2">
        <f t="shared" ref="E181:P181" si="9">SUM(E2:E174)</f>
        <v>1214</v>
      </c>
      <c r="F181" s="2">
        <f t="shared" si="9"/>
        <v>239</v>
      </c>
      <c r="G181" s="2">
        <f t="shared" si="9"/>
        <v>1451</v>
      </c>
      <c r="H181" s="2">
        <f t="shared" si="9"/>
        <v>184</v>
      </c>
      <c r="I181" s="2">
        <f t="shared" si="9"/>
        <v>417</v>
      </c>
      <c r="J181" s="2">
        <f t="shared" si="9"/>
        <v>800</v>
      </c>
      <c r="K181" s="2">
        <f t="shared" si="9"/>
        <v>232</v>
      </c>
      <c r="L181" s="2">
        <f t="shared" si="9"/>
        <v>307</v>
      </c>
      <c r="M181" s="2">
        <f>SUM(O2:O174)</f>
        <v>55</v>
      </c>
      <c r="N181" s="2">
        <f t="shared" si="9"/>
        <v>214</v>
      </c>
      <c r="O181" s="2"/>
      <c r="P181" s="2">
        <f t="shared" si="9"/>
        <v>6620</v>
      </c>
      <c r="R181" s="2">
        <f>SUM(R2:R174)</f>
        <v>1226</v>
      </c>
      <c r="W181" s="2"/>
      <c r="X181" s="2">
        <f>SUM(X2:X174)</f>
        <v>536</v>
      </c>
      <c r="Y181" s="2">
        <f>SUM(Y2:Y174)</f>
        <v>971</v>
      </c>
      <c r="Z181" s="2">
        <f t="shared" ref="Z181:AJ181" si="10">SUM(Z2:Z174)</f>
        <v>1214</v>
      </c>
      <c r="AA181" s="2">
        <f t="shared" si="10"/>
        <v>239</v>
      </c>
      <c r="AB181" s="2">
        <f t="shared" si="10"/>
        <v>1451</v>
      </c>
      <c r="AC181" s="2">
        <f t="shared" si="10"/>
        <v>184</v>
      </c>
      <c r="AD181" s="2">
        <f t="shared" si="10"/>
        <v>417</v>
      </c>
      <c r="AE181" s="2">
        <f t="shared" si="10"/>
        <v>800</v>
      </c>
      <c r="AF181" s="2">
        <f t="shared" si="10"/>
        <v>232</v>
      </c>
      <c r="AG181" s="2">
        <f t="shared" si="10"/>
        <v>307</v>
      </c>
      <c r="AH181" s="2">
        <f>SUM(AH2:AH174)</f>
        <v>55</v>
      </c>
      <c r="AI181" s="2">
        <f t="shared" si="10"/>
        <v>214</v>
      </c>
      <c r="AJ181" s="2">
        <f t="shared" si="10"/>
        <v>6620</v>
      </c>
      <c r="AL181" s="2">
        <f>SUM(AL2:AL174)</f>
        <v>1226</v>
      </c>
    </row>
    <row r="182" spans="2:38" x14ac:dyDescent="0.25">
      <c r="P182" s="78"/>
      <c r="Q182" s="59"/>
      <c r="AJ182" s="78"/>
      <c r="AK182" s="59"/>
    </row>
    <row r="183" spans="2:38" x14ac:dyDescent="0.25">
      <c r="P183" s="2"/>
      <c r="AJ183" s="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E2732-03CE-4B20-8835-43D4B39391E3}">
  <dimension ref="A1:R183"/>
  <sheetViews>
    <sheetView topLeftCell="A157" workbookViewId="0">
      <selection activeCell="R177" sqref="P177:R177"/>
    </sheetView>
  </sheetViews>
  <sheetFormatPr defaultRowHeight="15" x14ac:dyDescent="0.25"/>
  <cols>
    <col min="1" max="1" width="47.85546875" customWidth="1"/>
    <col min="2" max="2" width="43.140625" customWidth="1"/>
    <col min="10" max="10" width="10.140625" bestFit="1" customWidth="1"/>
  </cols>
  <sheetData>
    <row r="1" spans="1:18" x14ac:dyDescent="0.25">
      <c r="A1" s="6" t="s">
        <v>0</v>
      </c>
      <c r="B1" s="6" t="s">
        <v>1</v>
      </c>
      <c r="C1" s="6" t="s">
        <v>612</v>
      </c>
      <c r="D1" s="6" t="s">
        <v>220</v>
      </c>
      <c r="E1" s="6" t="s">
        <v>222</v>
      </c>
      <c r="F1" s="6" t="s">
        <v>223</v>
      </c>
      <c r="G1" s="6" t="s">
        <v>221</v>
      </c>
      <c r="H1" s="6" t="s">
        <v>224</v>
      </c>
      <c r="I1" s="6" t="s">
        <v>225</v>
      </c>
      <c r="J1" s="6" t="s">
        <v>226</v>
      </c>
      <c r="K1" s="6" t="s">
        <v>227</v>
      </c>
      <c r="L1" s="6" t="s">
        <v>228</v>
      </c>
      <c r="M1" s="6" t="s">
        <v>229</v>
      </c>
      <c r="N1" s="6" t="s">
        <v>230</v>
      </c>
      <c r="O1" s="6"/>
      <c r="P1" s="6" t="s">
        <v>231</v>
      </c>
      <c r="Q1" s="6" t="s">
        <v>660</v>
      </c>
      <c r="R1" s="6" t="s">
        <v>233</v>
      </c>
    </row>
    <row r="2" spans="1:18" x14ac:dyDescent="0.25">
      <c r="A2" t="s">
        <v>37</v>
      </c>
      <c r="B2" t="s">
        <v>19</v>
      </c>
      <c r="C2">
        <f>SUM(D2+E2+F2+G2+H2+I2+J2+K2+L2+M2+N2+P2)</f>
        <v>19</v>
      </c>
      <c r="D2">
        <v>3</v>
      </c>
      <c r="E2">
        <v>4</v>
      </c>
      <c r="F2">
        <v>7</v>
      </c>
      <c r="J2">
        <v>3</v>
      </c>
      <c r="L2">
        <v>2</v>
      </c>
      <c r="Q2">
        <f>(M2+N2)/(C2-O2)</f>
        <v>0</v>
      </c>
    </row>
    <row r="3" spans="1:18" x14ac:dyDescent="0.25">
      <c r="A3" t="s">
        <v>129</v>
      </c>
      <c r="B3" t="s">
        <v>19</v>
      </c>
      <c r="C3">
        <f t="shared" ref="C3:C66" si="0">SUM(D3+E3+F3+G3+H3+I3+J3+K3+L3+M3+N3+P3)</f>
        <v>24</v>
      </c>
      <c r="D3">
        <v>0</v>
      </c>
      <c r="E3">
        <v>4</v>
      </c>
      <c r="F3">
        <v>13</v>
      </c>
      <c r="H3">
        <v>1</v>
      </c>
      <c r="I3">
        <v>1</v>
      </c>
      <c r="K3">
        <v>1</v>
      </c>
      <c r="M3">
        <v>2</v>
      </c>
      <c r="N3">
        <v>2</v>
      </c>
      <c r="Q3">
        <f>(M3+N3)/(C3-O3)</f>
        <v>0.16666666666666666</v>
      </c>
    </row>
    <row r="4" spans="1:18" x14ac:dyDescent="0.25">
      <c r="A4" t="s">
        <v>58</v>
      </c>
      <c r="B4" t="s">
        <v>19</v>
      </c>
      <c r="C4">
        <f t="shared" si="0"/>
        <v>49</v>
      </c>
      <c r="D4">
        <v>1</v>
      </c>
      <c r="E4">
        <v>18</v>
      </c>
      <c r="F4">
        <v>5</v>
      </c>
      <c r="G4">
        <v>0</v>
      </c>
      <c r="H4">
        <v>13</v>
      </c>
      <c r="I4">
        <v>1</v>
      </c>
      <c r="J4">
        <v>5</v>
      </c>
      <c r="K4">
        <v>5</v>
      </c>
      <c r="L4">
        <v>1</v>
      </c>
      <c r="M4">
        <v>0</v>
      </c>
      <c r="N4">
        <v>0</v>
      </c>
      <c r="P4">
        <v>0</v>
      </c>
      <c r="Q4">
        <f>(M4+N4)/(C4-O4)</f>
        <v>0</v>
      </c>
      <c r="R4">
        <v>18</v>
      </c>
    </row>
    <row r="5" spans="1:18" x14ac:dyDescent="0.25">
      <c r="A5" t="s">
        <v>56</v>
      </c>
      <c r="B5" t="s">
        <v>19</v>
      </c>
      <c r="C5">
        <f t="shared" si="0"/>
        <v>23</v>
      </c>
      <c r="E5">
        <v>8</v>
      </c>
      <c r="F5">
        <v>3</v>
      </c>
      <c r="G5">
        <v>3</v>
      </c>
      <c r="H5">
        <v>2</v>
      </c>
      <c r="K5">
        <v>5</v>
      </c>
      <c r="L5">
        <v>2</v>
      </c>
      <c r="Q5">
        <f>(M5+N5)/(C5-O5)</f>
        <v>0</v>
      </c>
    </row>
    <row r="6" spans="1:18" x14ac:dyDescent="0.25">
      <c r="A6" t="s">
        <v>54</v>
      </c>
      <c r="B6" t="s">
        <v>19</v>
      </c>
      <c r="C6">
        <f t="shared" si="0"/>
        <v>16</v>
      </c>
      <c r="D6">
        <v>1</v>
      </c>
      <c r="E6">
        <v>5</v>
      </c>
      <c r="F6">
        <v>1</v>
      </c>
      <c r="G6">
        <v>1</v>
      </c>
      <c r="H6">
        <v>2</v>
      </c>
      <c r="I6">
        <v>0</v>
      </c>
      <c r="J6">
        <v>2</v>
      </c>
      <c r="K6">
        <v>1</v>
      </c>
      <c r="L6">
        <v>1</v>
      </c>
      <c r="M6">
        <v>1</v>
      </c>
      <c r="N6">
        <v>1</v>
      </c>
      <c r="P6">
        <v>0</v>
      </c>
      <c r="Q6">
        <f>(M6+N6)/(C6-O6)</f>
        <v>0.125</v>
      </c>
      <c r="R6">
        <v>4</v>
      </c>
    </row>
    <row r="7" spans="1:18" x14ac:dyDescent="0.25">
      <c r="A7" t="s">
        <v>681</v>
      </c>
      <c r="B7" t="s">
        <v>19</v>
      </c>
      <c r="C7">
        <f t="shared" si="0"/>
        <v>9</v>
      </c>
      <c r="E7">
        <v>2</v>
      </c>
      <c r="F7">
        <v>2</v>
      </c>
      <c r="H7">
        <v>1</v>
      </c>
      <c r="L7">
        <v>2</v>
      </c>
      <c r="P7">
        <v>2</v>
      </c>
    </row>
    <row r="8" spans="1:18" x14ac:dyDescent="0.25">
      <c r="A8" t="s">
        <v>682</v>
      </c>
      <c r="B8" t="s">
        <v>19</v>
      </c>
      <c r="C8">
        <f t="shared" si="0"/>
        <v>162</v>
      </c>
      <c r="D8">
        <v>2</v>
      </c>
      <c r="E8">
        <v>5</v>
      </c>
      <c r="F8">
        <v>16</v>
      </c>
      <c r="G8">
        <v>1</v>
      </c>
      <c r="H8">
        <v>91</v>
      </c>
      <c r="I8">
        <v>3</v>
      </c>
      <c r="J8">
        <v>12</v>
      </c>
      <c r="K8">
        <v>16</v>
      </c>
      <c r="L8">
        <v>1</v>
      </c>
      <c r="N8">
        <v>15</v>
      </c>
      <c r="Q8">
        <f>(M8+N8)/(C8-O8)</f>
        <v>9.2592592592592587E-2</v>
      </c>
      <c r="R8">
        <v>135</v>
      </c>
    </row>
    <row r="9" spans="1:18" x14ac:dyDescent="0.25">
      <c r="A9" t="s">
        <v>140</v>
      </c>
      <c r="B9" t="s">
        <v>19</v>
      </c>
      <c r="C9">
        <f t="shared" si="0"/>
        <v>24</v>
      </c>
      <c r="E9">
        <v>4</v>
      </c>
      <c r="F9">
        <v>1</v>
      </c>
      <c r="G9">
        <v>1</v>
      </c>
      <c r="H9">
        <v>8</v>
      </c>
      <c r="K9">
        <v>7</v>
      </c>
      <c r="L9">
        <v>2</v>
      </c>
      <c r="N9">
        <v>1</v>
      </c>
      <c r="Q9">
        <f>(M9+N9)/(C9-O9)</f>
        <v>4.1666666666666664E-2</v>
      </c>
      <c r="R9">
        <v>5</v>
      </c>
    </row>
    <row r="10" spans="1:18" x14ac:dyDescent="0.25">
      <c r="A10" t="s">
        <v>96</v>
      </c>
      <c r="B10" t="s">
        <v>19</v>
      </c>
      <c r="C10">
        <f t="shared" si="0"/>
        <v>23</v>
      </c>
      <c r="D10">
        <v>2</v>
      </c>
      <c r="E10">
        <v>8</v>
      </c>
      <c r="F10">
        <v>4</v>
      </c>
      <c r="G10">
        <v>0</v>
      </c>
      <c r="H10">
        <v>6</v>
      </c>
      <c r="I10">
        <v>0</v>
      </c>
      <c r="J10">
        <v>1</v>
      </c>
      <c r="K10">
        <v>1</v>
      </c>
      <c r="L10">
        <v>1</v>
      </c>
      <c r="M10">
        <v>0</v>
      </c>
      <c r="N10">
        <v>0</v>
      </c>
      <c r="P10">
        <v>0</v>
      </c>
      <c r="Q10">
        <f>(M10+N10)/(C10-O10)</f>
        <v>0</v>
      </c>
      <c r="R10">
        <v>1</v>
      </c>
    </row>
    <row r="11" spans="1:18" x14ac:dyDescent="0.25">
      <c r="A11" t="s">
        <v>261</v>
      </c>
      <c r="B11" t="s">
        <v>19</v>
      </c>
      <c r="C11">
        <f t="shared" si="0"/>
        <v>41</v>
      </c>
      <c r="D11">
        <v>11</v>
      </c>
      <c r="E11">
        <v>5</v>
      </c>
      <c r="F11">
        <v>5</v>
      </c>
      <c r="G11">
        <v>0</v>
      </c>
      <c r="H11">
        <v>4</v>
      </c>
      <c r="I11">
        <v>0</v>
      </c>
      <c r="J11">
        <v>0</v>
      </c>
      <c r="K11">
        <v>3</v>
      </c>
      <c r="L11">
        <v>7</v>
      </c>
      <c r="M11">
        <v>0</v>
      </c>
      <c r="N11">
        <v>2</v>
      </c>
      <c r="P11">
        <v>4</v>
      </c>
      <c r="Q11">
        <f>(M11+N11)/(C11-O11)</f>
        <v>4.878048780487805E-2</v>
      </c>
      <c r="R11">
        <v>2</v>
      </c>
    </row>
    <row r="12" spans="1:18" x14ac:dyDescent="0.25">
      <c r="A12" t="s">
        <v>683</v>
      </c>
      <c r="B12" t="s">
        <v>19</v>
      </c>
      <c r="C12">
        <f t="shared" si="0"/>
        <v>10</v>
      </c>
      <c r="E12">
        <v>2</v>
      </c>
      <c r="F12">
        <v>3</v>
      </c>
      <c r="H12">
        <v>3</v>
      </c>
      <c r="L12">
        <v>2</v>
      </c>
      <c r="R12">
        <v>2</v>
      </c>
    </row>
    <row r="13" spans="1:18" x14ac:dyDescent="0.25">
      <c r="A13" t="s">
        <v>113</v>
      </c>
      <c r="B13" t="s">
        <v>19</v>
      </c>
      <c r="C13">
        <f t="shared" si="0"/>
        <v>0</v>
      </c>
      <c r="Q13" t="e">
        <f t="shared" ref="Q13:Q58" si="1">(M13+N13)/(C13-O13)</f>
        <v>#DIV/0!</v>
      </c>
      <c r="R13">
        <v>10</v>
      </c>
    </row>
    <row r="14" spans="1:18" x14ac:dyDescent="0.25">
      <c r="A14" t="s">
        <v>18</v>
      </c>
      <c r="B14" t="s">
        <v>19</v>
      </c>
      <c r="C14">
        <f t="shared" si="0"/>
        <v>53</v>
      </c>
      <c r="D14">
        <v>1</v>
      </c>
      <c r="E14">
        <v>9</v>
      </c>
      <c r="F14">
        <v>11</v>
      </c>
      <c r="G14">
        <v>0</v>
      </c>
      <c r="H14">
        <v>9</v>
      </c>
      <c r="I14">
        <v>3</v>
      </c>
      <c r="J14">
        <v>1</v>
      </c>
      <c r="K14">
        <v>6</v>
      </c>
      <c r="L14">
        <v>1</v>
      </c>
      <c r="M14">
        <v>11</v>
      </c>
      <c r="N14">
        <v>1</v>
      </c>
      <c r="P14">
        <v>0</v>
      </c>
      <c r="Q14">
        <f t="shared" si="1"/>
        <v>0.22641509433962265</v>
      </c>
      <c r="R14">
        <v>1</v>
      </c>
    </row>
    <row r="15" spans="1:18" x14ac:dyDescent="0.25">
      <c r="A15" t="s">
        <v>613</v>
      </c>
      <c r="B15" t="s">
        <v>19</v>
      </c>
      <c r="C15">
        <f t="shared" si="0"/>
        <v>13</v>
      </c>
      <c r="D15">
        <v>0</v>
      </c>
      <c r="E15">
        <v>6</v>
      </c>
      <c r="F15">
        <v>4</v>
      </c>
      <c r="G15">
        <v>0</v>
      </c>
      <c r="H15">
        <v>1</v>
      </c>
      <c r="I15">
        <v>0</v>
      </c>
      <c r="J15">
        <v>0</v>
      </c>
      <c r="K15">
        <v>0</v>
      </c>
      <c r="L15">
        <v>1</v>
      </c>
      <c r="M15">
        <v>0</v>
      </c>
      <c r="N15">
        <v>1</v>
      </c>
      <c r="P15">
        <v>0</v>
      </c>
      <c r="Q15">
        <f t="shared" si="1"/>
        <v>7.6923076923076927E-2</v>
      </c>
      <c r="R15">
        <v>2</v>
      </c>
    </row>
    <row r="16" spans="1:18" x14ac:dyDescent="0.25">
      <c r="A16" t="s">
        <v>59</v>
      </c>
      <c r="B16" t="s">
        <v>19</v>
      </c>
      <c r="C16">
        <f t="shared" si="0"/>
        <v>0</v>
      </c>
      <c r="Q16" t="e">
        <f t="shared" si="1"/>
        <v>#DIV/0!</v>
      </c>
      <c r="R16">
        <v>36</v>
      </c>
    </row>
    <row r="17" spans="1:18" x14ac:dyDescent="0.25">
      <c r="A17" t="s">
        <v>60</v>
      </c>
      <c r="B17" t="s">
        <v>19</v>
      </c>
      <c r="C17">
        <f t="shared" si="0"/>
        <v>16</v>
      </c>
      <c r="D17">
        <v>0</v>
      </c>
      <c r="E17">
        <v>3</v>
      </c>
      <c r="F17">
        <v>3</v>
      </c>
      <c r="G17">
        <v>0</v>
      </c>
      <c r="H17">
        <v>1</v>
      </c>
      <c r="I17">
        <v>0</v>
      </c>
      <c r="J17">
        <v>1</v>
      </c>
      <c r="K17">
        <v>3</v>
      </c>
      <c r="L17">
        <v>1</v>
      </c>
      <c r="M17">
        <v>0</v>
      </c>
      <c r="N17">
        <v>4</v>
      </c>
      <c r="P17">
        <v>0</v>
      </c>
      <c r="Q17">
        <f t="shared" si="1"/>
        <v>0.25</v>
      </c>
      <c r="R17">
        <v>0</v>
      </c>
    </row>
    <row r="18" spans="1:18" x14ac:dyDescent="0.25">
      <c r="A18" t="s">
        <v>61</v>
      </c>
      <c r="B18" t="s">
        <v>19</v>
      </c>
      <c r="C18">
        <f t="shared" si="0"/>
        <v>1</v>
      </c>
      <c r="D18">
        <v>1</v>
      </c>
      <c r="Q18">
        <f t="shared" si="1"/>
        <v>0</v>
      </c>
      <c r="R18">
        <v>13</v>
      </c>
    </row>
    <row r="19" spans="1:18" x14ac:dyDescent="0.25">
      <c r="A19" t="s">
        <v>62</v>
      </c>
      <c r="B19" t="s">
        <v>19</v>
      </c>
      <c r="C19">
        <f t="shared" si="0"/>
        <v>11</v>
      </c>
      <c r="D19">
        <v>1</v>
      </c>
      <c r="E19">
        <v>1</v>
      </c>
      <c r="F19">
        <v>1</v>
      </c>
      <c r="G19">
        <v>0</v>
      </c>
      <c r="H19">
        <v>4</v>
      </c>
      <c r="I19">
        <v>0</v>
      </c>
      <c r="J19">
        <v>0</v>
      </c>
      <c r="K19">
        <v>3</v>
      </c>
      <c r="L19">
        <v>0</v>
      </c>
      <c r="M19">
        <v>0</v>
      </c>
      <c r="N19">
        <v>0</v>
      </c>
      <c r="P19">
        <v>1</v>
      </c>
      <c r="Q19">
        <f t="shared" si="1"/>
        <v>0</v>
      </c>
      <c r="R19">
        <v>0</v>
      </c>
    </row>
    <row r="20" spans="1:18" x14ac:dyDescent="0.25">
      <c r="A20" t="s">
        <v>63</v>
      </c>
      <c r="B20" t="s">
        <v>19</v>
      </c>
      <c r="C20">
        <f t="shared" si="0"/>
        <v>14</v>
      </c>
      <c r="D20">
        <v>1</v>
      </c>
      <c r="E20">
        <v>3</v>
      </c>
      <c r="F20">
        <v>8</v>
      </c>
      <c r="K20">
        <v>2</v>
      </c>
      <c r="Q20">
        <f t="shared" si="1"/>
        <v>0</v>
      </c>
      <c r="R20">
        <v>14</v>
      </c>
    </row>
    <row r="21" spans="1:18" x14ac:dyDescent="0.25">
      <c r="A21" t="s">
        <v>64</v>
      </c>
      <c r="B21" t="s">
        <v>19</v>
      </c>
      <c r="C21">
        <f t="shared" si="0"/>
        <v>81</v>
      </c>
      <c r="D21">
        <v>4</v>
      </c>
      <c r="E21">
        <v>18</v>
      </c>
      <c r="F21">
        <v>32</v>
      </c>
      <c r="G21">
        <v>0</v>
      </c>
      <c r="H21">
        <v>4</v>
      </c>
      <c r="I21">
        <v>0</v>
      </c>
      <c r="J21">
        <v>1</v>
      </c>
      <c r="K21">
        <v>18</v>
      </c>
      <c r="L21">
        <v>0</v>
      </c>
      <c r="M21">
        <v>0</v>
      </c>
      <c r="N21">
        <v>4</v>
      </c>
      <c r="P21">
        <v>0</v>
      </c>
      <c r="Q21">
        <f t="shared" si="1"/>
        <v>4.9382716049382713E-2</v>
      </c>
      <c r="R21">
        <v>9</v>
      </c>
    </row>
    <row r="22" spans="1:18" x14ac:dyDescent="0.25">
      <c r="A22" t="s">
        <v>65</v>
      </c>
      <c r="B22" t="s">
        <v>66</v>
      </c>
      <c r="C22">
        <f t="shared" si="0"/>
        <v>11</v>
      </c>
      <c r="D22">
        <v>0</v>
      </c>
      <c r="E22">
        <v>1</v>
      </c>
      <c r="F22">
        <v>6</v>
      </c>
      <c r="G22">
        <v>0</v>
      </c>
      <c r="H22">
        <v>1</v>
      </c>
      <c r="I22">
        <v>0</v>
      </c>
      <c r="J22">
        <v>0</v>
      </c>
      <c r="L22">
        <v>1</v>
      </c>
      <c r="M22">
        <v>0</v>
      </c>
      <c r="N22">
        <v>1</v>
      </c>
      <c r="P22">
        <v>1</v>
      </c>
      <c r="Q22">
        <f t="shared" si="1"/>
        <v>9.0909090909090912E-2</v>
      </c>
      <c r="R22">
        <v>4</v>
      </c>
    </row>
    <row r="23" spans="1:18" x14ac:dyDescent="0.25">
      <c r="A23" t="s">
        <v>67</v>
      </c>
      <c r="B23" t="s">
        <v>19</v>
      </c>
      <c r="C23">
        <f t="shared" si="0"/>
        <v>18</v>
      </c>
      <c r="D23">
        <v>0</v>
      </c>
      <c r="E23">
        <v>4</v>
      </c>
      <c r="F23">
        <v>8</v>
      </c>
      <c r="G23">
        <v>0</v>
      </c>
      <c r="H23">
        <v>1</v>
      </c>
      <c r="I23">
        <v>1</v>
      </c>
      <c r="J23">
        <v>0</v>
      </c>
      <c r="K23">
        <v>3</v>
      </c>
      <c r="L23">
        <v>0</v>
      </c>
      <c r="M23">
        <v>0</v>
      </c>
      <c r="N23">
        <v>0</v>
      </c>
      <c r="P23">
        <v>1</v>
      </c>
      <c r="Q23">
        <f t="shared" si="1"/>
        <v>0</v>
      </c>
      <c r="R23">
        <v>44</v>
      </c>
    </row>
    <row r="24" spans="1:18" x14ac:dyDescent="0.25">
      <c r="A24" t="s">
        <v>68</v>
      </c>
      <c r="B24" t="s">
        <v>19</v>
      </c>
      <c r="C24">
        <f t="shared" si="0"/>
        <v>16</v>
      </c>
      <c r="D24">
        <v>1</v>
      </c>
      <c r="E24">
        <v>2</v>
      </c>
      <c r="F24">
        <v>10</v>
      </c>
      <c r="H24">
        <v>1</v>
      </c>
      <c r="K24">
        <v>1</v>
      </c>
      <c r="N24">
        <v>1</v>
      </c>
      <c r="Q24">
        <f t="shared" si="1"/>
        <v>6.25E-2</v>
      </c>
      <c r="R24">
        <v>1</v>
      </c>
    </row>
    <row r="25" spans="1:18" x14ac:dyDescent="0.25">
      <c r="A25" t="s">
        <v>160</v>
      </c>
      <c r="B25" t="s">
        <v>161</v>
      </c>
      <c r="C25">
        <f t="shared" si="0"/>
        <v>181</v>
      </c>
      <c r="D25">
        <v>22</v>
      </c>
      <c r="E25">
        <v>23</v>
      </c>
      <c r="F25">
        <v>8</v>
      </c>
      <c r="G25">
        <v>12</v>
      </c>
      <c r="H25">
        <v>23</v>
      </c>
      <c r="I25">
        <v>12</v>
      </c>
      <c r="J25">
        <v>35</v>
      </c>
      <c r="K25">
        <v>31</v>
      </c>
      <c r="L25">
        <v>5</v>
      </c>
      <c r="M25">
        <v>2</v>
      </c>
      <c r="N25">
        <v>8</v>
      </c>
      <c r="P25">
        <v>0</v>
      </c>
      <c r="Q25">
        <f t="shared" si="1"/>
        <v>5.5248618784530384E-2</v>
      </c>
      <c r="R25">
        <v>16</v>
      </c>
    </row>
    <row r="26" spans="1:18" x14ac:dyDescent="0.25">
      <c r="A26" t="s">
        <v>160</v>
      </c>
      <c r="B26" t="s">
        <v>162</v>
      </c>
      <c r="C26">
        <f t="shared" si="0"/>
        <v>45</v>
      </c>
      <c r="D26">
        <v>4</v>
      </c>
      <c r="G26">
        <v>3</v>
      </c>
      <c r="H26">
        <v>27</v>
      </c>
      <c r="I26">
        <v>1</v>
      </c>
      <c r="J26">
        <v>2</v>
      </c>
      <c r="K26">
        <v>8</v>
      </c>
      <c r="Q26">
        <f t="shared" si="1"/>
        <v>0</v>
      </c>
      <c r="R26">
        <v>2</v>
      </c>
    </row>
    <row r="27" spans="1:18" x14ac:dyDescent="0.25">
      <c r="A27" t="s">
        <v>119</v>
      </c>
      <c r="B27" t="s">
        <v>19</v>
      </c>
      <c r="C27">
        <f t="shared" si="0"/>
        <v>40</v>
      </c>
      <c r="D27">
        <v>2</v>
      </c>
      <c r="E27">
        <v>6</v>
      </c>
      <c r="F27">
        <v>10</v>
      </c>
      <c r="G27">
        <v>1</v>
      </c>
      <c r="H27">
        <v>10</v>
      </c>
      <c r="I27">
        <v>1</v>
      </c>
      <c r="J27">
        <v>2</v>
      </c>
      <c r="K27">
        <v>4</v>
      </c>
      <c r="L27">
        <v>1</v>
      </c>
      <c r="N27">
        <v>3</v>
      </c>
      <c r="Q27">
        <f t="shared" si="1"/>
        <v>7.4999999999999997E-2</v>
      </c>
      <c r="R27">
        <v>8</v>
      </c>
    </row>
    <row r="28" spans="1:18" x14ac:dyDescent="0.25">
      <c r="A28" t="s">
        <v>89</v>
      </c>
      <c r="B28" t="s">
        <v>19</v>
      </c>
      <c r="C28">
        <f t="shared" si="0"/>
        <v>4</v>
      </c>
      <c r="G28">
        <v>1</v>
      </c>
      <c r="H28">
        <v>1</v>
      </c>
      <c r="I28">
        <v>1</v>
      </c>
      <c r="J28">
        <v>1</v>
      </c>
      <c r="Q28">
        <f t="shared" si="1"/>
        <v>0</v>
      </c>
      <c r="R28">
        <v>4</v>
      </c>
    </row>
    <row r="29" spans="1:18" x14ac:dyDescent="0.25">
      <c r="A29" t="s">
        <v>149</v>
      </c>
      <c r="B29" t="s">
        <v>19</v>
      </c>
      <c r="C29">
        <f t="shared" si="0"/>
        <v>29</v>
      </c>
      <c r="D29">
        <v>0</v>
      </c>
      <c r="E29">
        <v>10</v>
      </c>
      <c r="F29">
        <v>3</v>
      </c>
      <c r="G29">
        <v>0</v>
      </c>
      <c r="H29">
        <v>6</v>
      </c>
      <c r="I29">
        <v>2</v>
      </c>
      <c r="J29">
        <v>0</v>
      </c>
      <c r="K29">
        <v>8</v>
      </c>
      <c r="L29">
        <v>0</v>
      </c>
      <c r="M29">
        <v>0</v>
      </c>
      <c r="N29">
        <v>0</v>
      </c>
      <c r="P29">
        <v>0</v>
      </c>
      <c r="Q29">
        <f t="shared" si="1"/>
        <v>0</v>
      </c>
      <c r="R29">
        <v>9</v>
      </c>
    </row>
    <row r="30" spans="1:18" x14ac:dyDescent="0.25">
      <c r="A30" t="s">
        <v>170</v>
      </c>
      <c r="B30" t="s">
        <v>19</v>
      </c>
      <c r="C30">
        <f t="shared" si="0"/>
        <v>22</v>
      </c>
      <c r="D30">
        <v>0</v>
      </c>
      <c r="E30">
        <v>2</v>
      </c>
      <c r="F30">
        <v>5</v>
      </c>
      <c r="G30">
        <v>0</v>
      </c>
      <c r="H30">
        <v>9</v>
      </c>
      <c r="I30">
        <v>1</v>
      </c>
      <c r="J30">
        <v>0</v>
      </c>
      <c r="K30">
        <v>2</v>
      </c>
      <c r="L30">
        <v>0</v>
      </c>
      <c r="N30">
        <v>2</v>
      </c>
      <c r="P30">
        <v>1</v>
      </c>
      <c r="Q30">
        <f t="shared" si="1"/>
        <v>9.0909090909090912E-2</v>
      </c>
      <c r="R30">
        <v>1</v>
      </c>
    </row>
    <row r="31" spans="1:18" x14ac:dyDescent="0.25">
      <c r="A31" t="s">
        <v>189</v>
      </c>
      <c r="B31" t="s">
        <v>19</v>
      </c>
      <c r="C31">
        <f t="shared" si="0"/>
        <v>295</v>
      </c>
      <c r="D31">
        <v>17</v>
      </c>
      <c r="E31">
        <v>3</v>
      </c>
      <c r="F31">
        <v>14</v>
      </c>
      <c r="G31">
        <v>46</v>
      </c>
      <c r="H31">
        <v>47</v>
      </c>
      <c r="I31">
        <v>24</v>
      </c>
      <c r="J31">
        <v>38</v>
      </c>
      <c r="K31">
        <v>61</v>
      </c>
      <c r="L31">
        <v>10</v>
      </c>
      <c r="N31">
        <v>35</v>
      </c>
      <c r="Q31">
        <f t="shared" si="1"/>
        <v>0.11864406779661017</v>
      </c>
      <c r="R31">
        <v>35</v>
      </c>
    </row>
    <row r="32" spans="1:18" x14ac:dyDescent="0.25">
      <c r="A32" t="s">
        <v>189</v>
      </c>
      <c r="B32" t="s">
        <v>190</v>
      </c>
      <c r="C32">
        <f t="shared" si="0"/>
        <v>187</v>
      </c>
      <c r="D32">
        <v>18</v>
      </c>
      <c r="E32">
        <v>1</v>
      </c>
      <c r="F32">
        <v>4</v>
      </c>
      <c r="G32">
        <v>20</v>
      </c>
      <c r="H32">
        <v>11</v>
      </c>
      <c r="I32">
        <v>22</v>
      </c>
      <c r="J32">
        <v>26</v>
      </c>
      <c r="K32">
        <v>52</v>
      </c>
      <c r="L32">
        <v>11</v>
      </c>
      <c r="N32">
        <v>22</v>
      </c>
      <c r="Q32">
        <f t="shared" si="1"/>
        <v>0.11764705882352941</v>
      </c>
      <c r="R32">
        <v>27</v>
      </c>
    </row>
    <row r="33" spans="1:18" x14ac:dyDescent="0.25">
      <c r="A33" t="s">
        <v>29</v>
      </c>
      <c r="B33" t="s">
        <v>31</v>
      </c>
      <c r="C33">
        <f t="shared" si="0"/>
        <v>83</v>
      </c>
      <c r="D33">
        <v>0</v>
      </c>
      <c r="E33">
        <v>3</v>
      </c>
      <c r="F33">
        <v>4</v>
      </c>
      <c r="G33">
        <v>0</v>
      </c>
      <c r="H33">
        <v>44</v>
      </c>
      <c r="I33">
        <v>3</v>
      </c>
      <c r="J33">
        <v>3</v>
      </c>
      <c r="K33">
        <v>15</v>
      </c>
      <c r="L33">
        <v>2</v>
      </c>
      <c r="N33">
        <v>9</v>
      </c>
      <c r="Q33">
        <f t="shared" si="1"/>
        <v>0.10843373493975904</v>
      </c>
      <c r="R33">
        <v>0</v>
      </c>
    </row>
    <row r="34" spans="1:18" x14ac:dyDescent="0.25">
      <c r="A34" t="s">
        <v>29</v>
      </c>
      <c r="B34" t="s">
        <v>274</v>
      </c>
      <c r="C34">
        <f t="shared" si="0"/>
        <v>23</v>
      </c>
      <c r="D34">
        <v>0</v>
      </c>
      <c r="E34">
        <v>0</v>
      </c>
      <c r="F34">
        <v>2</v>
      </c>
      <c r="G34">
        <v>0</v>
      </c>
      <c r="H34">
        <v>5</v>
      </c>
      <c r="I34">
        <v>9</v>
      </c>
      <c r="J34">
        <v>0</v>
      </c>
      <c r="K34">
        <v>1</v>
      </c>
      <c r="L34">
        <v>0</v>
      </c>
      <c r="N34">
        <v>6</v>
      </c>
      <c r="Q34">
        <f t="shared" si="1"/>
        <v>0.2608695652173913</v>
      </c>
    </row>
    <row r="35" spans="1:18" x14ac:dyDescent="0.25">
      <c r="A35" t="s">
        <v>29</v>
      </c>
      <c r="B35" t="s">
        <v>19</v>
      </c>
      <c r="C35">
        <f t="shared" si="0"/>
        <v>66</v>
      </c>
      <c r="D35">
        <v>11</v>
      </c>
      <c r="E35">
        <v>5</v>
      </c>
      <c r="F35">
        <v>11</v>
      </c>
      <c r="G35">
        <v>0</v>
      </c>
      <c r="H35">
        <v>10</v>
      </c>
      <c r="I35">
        <v>0</v>
      </c>
      <c r="J35">
        <v>5</v>
      </c>
      <c r="K35">
        <v>16</v>
      </c>
      <c r="L35">
        <v>1</v>
      </c>
      <c r="N35">
        <v>7</v>
      </c>
      <c r="Q35">
        <f t="shared" si="1"/>
        <v>0.10606060606060606</v>
      </c>
      <c r="R35">
        <v>4</v>
      </c>
    </row>
    <row r="36" spans="1:18" x14ac:dyDescent="0.25">
      <c r="A36" t="s">
        <v>130</v>
      </c>
      <c r="B36" t="s">
        <v>19</v>
      </c>
      <c r="C36">
        <f t="shared" si="0"/>
        <v>17</v>
      </c>
      <c r="D36">
        <v>1</v>
      </c>
      <c r="E36">
        <v>3</v>
      </c>
      <c r="F36">
        <v>4</v>
      </c>
      <c r="G36">
        <v>1</v>
      </c>
      <c r="H36">
        <v>6</v>
      </c>
      <c r="I36">
        <v>0</v>
      </c>
      <c r="J36">
        <v>1</v>
      </c>
      <c r="K36">
        <v>1</v>
      </c>
      <c r="L36">
        <v>0</v>
      </c>
      <c r="M36">
        <v>0</v>
      </c>
      <c r="N36">
        <v>0</v>
      </c>
      <c r="P36">
        <v>0</v>
      </c>
      <c r="Q36">
        <f t="shared" si="1"/>
        <v>0</v>
      </c>
      <c r="R36">
        <v>2</v>
      </c>
    </row>
    <row r="37" spans="1:18" x14ac:dyDescent="0.25">
      <c r="A37" t="s">
        <v>21</v>
      </c>
      <c r="B37" t="s">
        <v>19</v>
      </c>
      <c r="C37">
        <f t="shared" si="0"/>
        <v>14</v>
      </c>
      <c r="D37">
        <v>2</v>
      </c>
      <c r="E37">
        <v>3</v>
      </c>
      <c r="F37">
        <v>0</v>
      </c>
      <c r="G37">
        <v>0</v>
      </c>
      <c r="H37">
        <v>1</v>
      </c>
      <c r="I37">
        <v>0</v>
      </c>
      <c r="J37">
        <v>2</v>
      </c>
      <c r="K37">
        <v>0</v>
      </c>
      <c r="L37">
        <v>0</v>
      </c>
      <c r="M37">
        <v>2</v>
      </c>
      <c r="N37">
        <v>4</v>
      </c>
      <c r="P37">
        <v>0</v>
      </c>
      <c r="Q37">
        <f t="shared" si="1"/>
        <v>0.42857142857142855</v>
      </c>
      <c r="R37">
        <v>11</v>
      </c>
    </row>
    <row r="38" spans="1:18" x14ac:dyDescent="0.25">
      <c r="A38" t="s">
        <v>240</v>
      </c>
      <c r="B38" t="s">
        <v>19</v>
      </c>
      <c r="C38">
        <f t="shared" si="0"/>
        <v>32</v>
      </c>
      <c r="D38">
        <v>0</v>
      </c>
      <c r="E38">
        <v>4</v>
      </c>
      <c r="F38">
        <v>8</v>
      </c>
      <c r="G38">
        <v>0</v>
      </c>
      <c r="H38">
        <v>11</v>
      </c>
      <c r="I38">
        <v>2</v>
      </c>
      <c r="J38">
        <v>0</v>
      </c>
      <c r="K38">
        <v>4</v>
      </c>
      <c r="L38">
        <v>2</v>
      </c>
      <c r="M38">
        <v>0</v>
      </c>
      <c r="N38">
        <v>1</v>
      </c>
      <c r="P38">
        <v>0</v>
      </c>
      <c r="Q38">
        <f t="shared" si="1"/>
        <v>3.125E-2</v>
      </c>
      <c r="R38">
        <v>2</v>
      </c>
    </row>
    <row r="39" spans="1:18" x14ac:dyDescent="0.25">
      <c r="A39" t="s">
        <v>196</v>
      </c>
      <c r="B39" t="s">
        <v>19</v>
      </c>
      <c r="C39">
        <f t="shared" si="0"/>
        <v>29</v>
      </c>
      <c r="D39">
        <v>1</v>
      </c>
      <c r="E39">
        <v>8</v>
      </c>
      <c r="F39">
        <v>5</v>
      </c>
      <c r="G39">
        <v>1</v>
      </c>
      <c r="H39">
        <v>4</v>
      </c>
      <c r="I39">
        <v>0</v>
      </c>
      <c r="J39">
        <v>2</v>
      </c>
      <c r="K39">
        <v>6</v>
      </c>
      <c r="L39">
        <v>0</v>
      </c>
      <c r="M39">
        <v>0</v>
      </c>
      <c r="N39">
        <v>2</v>
      </c>
      <c r="P39">
        <v>0</v>
      </c>
      <c r="Q39">
        <f t="shared" si="1"/>
        <v>6.8965517241379309E-2</v>
      </c>
      <c r="R39">
        <v>6</v>
      </c>
    </row>
    <row r="40" spans="1:18" x14ac:dyDescent="0.25">
      <c r="A40" t="s">
        <v>82</v>
      </c>
      <c r="B40" t="s">
        <v>19</v>
      </c>
      <c r="C40">
        <f t="shared" si="0"/>
        <v>38</v>
      </c>
      <c r="D40">
        <v>1</v>
      </c>
      <c r="E40">
        <v>9</v>
      </c>
      <c r="F40">
        <v>25</v>
      </c>
      <c r="H40">
        <v>2</v>
      </c>
      <c r="J40">
        <v>1</v>
      </c>
      <c r="Q40">
        <f t="shared" si="1"/>
        <v>0</v>
      </c>
      <c r="R40">
        <v>2</v>
      </c>
    </row>
    <row r="41" spans="1:18" x14ac:dyDescent="0.25">
      <c r="A41" t="s">
        <v>83</v>
      </c>
      <c r="B41" t="s">
        <v>19</v>
      </c>
      <c r="C41">
        <f t="shared" si="0"/>
        <v>6</v>
      </c>
      <c r="D41">
        <v>2</v>
      </c>
      <c r="E41">
        <v>3</v>
      </c>
      <c r="F41">
        <v>0</v>
      </c>
      <c r="G41">
        <v>0</v>
      </c>
      <c r="H41">
        <v>0</v>
      </c>
      <c r="I41">
        <v>1</v>
      </c>
      <c r="L41">
        <v>0</v>
      </c>
      <c r="Q41">
        <f t="shared" si="1"/>
        <v>0</v>
      </c>
      <c r="R41">
        <v>10</v>
      </c>
    </row>
    <row r="42" spans="1:18" x14ac:dyDescent="0.25">
      <c r="A42" t="s">
        <v>84</v>
      </c>
      <c r="B42" t="s">
        <v>19</v>
      </c>
      <c r="C42">
        <f t="shared" si="0"/>
        <v>25</v>
      </c>
      <c r="D42">
        <v>1</v>
      </c>
      <c r="E42">
        <v>4</v>
      </c>
      <c r="F42">
        <v>9</v>
      </c>
      <c r="H42">
        <v>4</v>
      </c>
      <c r="J42">
        <v>7</v>
      </c>
      <c r="Q42">
        <f t="shared" si="1"/>
        <v>0</v>
      </c>
      <c r="R42">
        <v>84</v>
      </c>
    </row>
    <row r="43" spans="1:18" x14ac:dyDescent="0.25">
      <c r="A43" t="s">
        <v>85</v>
      </c>
      <c r="B43" t="s">
        <v>19</v>
      </c>
      <c r="C43">
        <f t="shared" si="0"/>
        <v>51</v>
      </c>
      <c r="D43">
        <v>3</v>
      </c>
      <c r="E43">
        <v>13</v>
      </c>
      <c r="F43">
        <v>12</v>
      </c>
      <c r="G43">
        <v>2</v>
      </c>
      <c r="H43">
        <v>10</v>
      </c>
      <c r="J43">
        <v>3</v>
      </c>
      <c r="K43">
        <v>2</v>
      </c>
      <c r="L43">
        <v>3</v>
      </c>
      <c r="N43">
        <v>2</v>
      </c>
      <c r="P43">
        <v>1</v>
      </c>
      <c r="Q43">
        <f t="shared" si="1"/>
        <v>3.9215686274509803E-2</v>
      </c>
      <c r="R43">
        <v>12</v>
      </c>
    </row>
    <row r="44" spans="1:18" x14ac:dyDescent="0.25">
      <c r="A44" t="s">
        <v>182</v>
      </c>
      <c r="B44" t="s">
        <v>19</v>
      </c>
      <c r="C44">
        <f t="shared" si="0"/>
        <v>78</v>
      </c>
      <c r="D44">
        <v>19</v>
      </c>
      <c r="E44">
        <v>2</v>
      </c>
      <c r="F44">
        <v>17</v>
      </c>
      <c r="G44">
        <v>0</v>
      </c>
      <c r="H44">
        <v>7</v>
      </c>
      <c r="I44">
        <v>0</v>
      </c>
      <c r="J44">
        <v>12</v>
      </c>
      <c r="K44">
        <v>2</v>
      </c>
      <c r="L44">
        <v>6</v>
      </c>
      <c r="M44">
        <v>1</v>
      </c>
      <c r="N44">
        <v>11</v>
      </c>
      <c r="P44">
        <v>1</v>
      </c>
      <c r="Q44">
        <f t="shared" si="1"/>
        <v>0.15384615384615385</v>
      </c>
      <c r="R44">
        <v>31</v>
      </c>
    </row>
    <row r="45" spans="1:18" x14ac:dyDescent="0.25">
      <c r="A45" t="s">
        <v>91</v>
      </c>
      <c r="B45" t="s">
        <v>19</v>
      </c>
      <c r="C45">
        <f t="shared" si="0"/>
        <v>21</v>
      </c>
      <c r="D45">
        <v>11</v>
      </c>
      <c r="E45">
        <v>3</v>
      </c>
      <c r="F45">
        <v>2</v>
      </c>
      <c r="H45">
        <v>4</v>
      </c>
      <c r="P45">
        <v>1</v>
      </c>
      <c r="Q45">
        <f t="shared" si="1"/>
        <v>0</v>
      </c>
    </row>
    <row r="46" spans="1:18" x14ac:dyDescent="0.25">
      <c r="A46" t="s">
        <v>92</v>
      </c>
      <c r="B46" t="s">
        <v>19</v>
      </c>
      <c r="C46">
        <f t="shared" si="0"/>
        <v>40</v>
      </c>
      <c r="D46">
        <v>0</v>
      </c>
      <c r="E46">
        <v>4</v>
      </c>
      <c r="F46">
        <v>3</v>
      </c>
      <c r="G46">
        <v>1</v>
      </c>
      <c r="H46">
        <v>19</v>
      </c>
      <c r="I46">
        <v>0</v>
      </c>
      <c r="K46">
        <v>6</v>
      </c>
      <c r="L46">
        <v>4</v>
      </c>
      <c r="M46">
        <v>3</v>
      </c>
      <c r="Q46">
        <f t="shared" si="1"/>
        <v>7.4999999999999997E-2</v>
      </c>
      <c r="R46">
        <v>6</v>
      </c>
    </row>
    <row r="47" spans="1:18" x14ac:dyDescent="0.25">
      <c r="A47" t="s">
        <v>97</v>
      </c>
      <c r="B47" t="s">
        <v>19</v>
      </c>
      <c r="C47">
        <f t="shared" si="0"/>
        <v>23</v>
      </c>
      <c r="D47">
        <v>0</v>
      </c>
      <c r="E47">
        <v>3</v>
      </c>
      <c r="F47">
        <v>7</v>
      </c>
      <c r="G47">
        <v>0</v>
      </c>
      <c r="H47">
        <v>8</v>
      </c>
      <c r="I47">
        <v>0</v>
      </c>
      <c r="J47">
        <v>0</v>
      </c>
      <c r="K47">
        <v>0</v>
      </c>
      <c r="L47">
        <v>2</v>
      </c>
      <c r="M47">
        <v>2</v>
      </c>
      <c r="N47">
        <v>1</v>
      </c>
      <c r="P47">
        <v>0</v>
      </c>
      <c r="Q47">
        <f t="shared" si="1"/>
        <v>0.13043478260869565</v>
      </c>
      <c r="R47">
        <v>0</v>
      </c>
    </row>
    <row r="48" spans="1:18" x14ac:dyDescent="0.25">
      <c r="A48" t="s">
        <v>40</v>
      </c>
      <c r="B48" t="s">
        <v>19</v>
      </c>
      <c r="C48">
        <f t="shared" si="0"/>
        <v>3</v>
      </c>
      <c r="E48">
        <v>1</v>
      </c>
      <c r="F48">
        <v>1</v>
      </c>
      <c r="G48">
        <v>1</v>
      </c>
      <c r="Q48">
        <f t="shared" si="1"/>
        <v>0</v>
      </c>
    </row>
    <row r="49" spans="1:18" x14ac:dyDescent="0.25">
      <c r="A49" t="s">
        <v>120</v>
      </c>
      <c r="B49" t="s">
        <v>19</v>
      </c>
      <c r="C49">
        <f t="shared" si="0"/>
        <v>86</v>
      </c>
      <c r="D49">
        <v>0</v>
      </c>
      <c r="E49">
        <v>4</v>
      </c>
      <c r="F49">
        <v>9</v>
      </c>
      <c r="G49">
        <v>0</v>
      </c>
      <c r="H49">
        <v>46</v>
      </c>
      <c r="I49">
        <v>0</v>
      </c>
      <c r="J49">
        <v>2</v>
      </c>
      <c r="K49">
        <v>19</v>
      </c>
      <c r="L49">
        <v>2</v>
      </c>
      <c r="M49">
        <v>0</v>
      </c>
      <c r="N49">
        <v>4</v>
      </c>
      <c r="P49">
        <v>0</v>
      </c>
      <c r="Q49">
        <f t="shared" si="1"/>
        <v>4.6511627906976744E-2</v>
      </c>
      <c r="R49">
        <v>4</v>
      </c>
    </row>
    <row r="50" spans="1:18" x14ac:dyDescent="0.25">
      <c r="A50" t="s">
        <v>102</v>
      </c>
      <c r="B50" t="s">
        <v>49</v>
      </c>
      <c r="C50">
        <f t="shared" si="0"/>
        <v>150</v>
      </c>
      <c r="D50">
        <v>9</v>
      </c>
      <c r="E50">
        <v>21</v>
      </c>
      <c r="F50">
        <v>6</v>
      </c>
      <c r="G50">
        <v>5</v>
      </c>
      <c r="H50">
        <v>39</v>
      </c>
      <c r="I50">
        <v>4</v>
      </c>
      <c r="J50">
        <v>27</v>
      </c>
      <c r="K50">
        <v>21</v>
      </c>
      <c r="L50">
        <v>7</v>
      </c>
      <c r="M50">
        <v>0</v>
      </c>
      <c r="N50">
        <v>11</v>
      </c>
      <c r="P50">
        <v>0</v>
      </c>
      <c r="Q50">
        <f t="shared" si="1"/>
        <v>7.3333333333333334E-2</v>
      </c>
      <c r="R50">
        <v>67</v>
      </c>
    </row>
    <row r="51" spans="1:18" x14ac:dyDescent="0.25">
      <c r="A51" t="s">
        <v>103</v>
      </c>
      <c r="B51" t="s">
        <v>49</v>
      </c>
      <c r="C51">
        <f t="shared" si="0"/>
        <v>12</v>
      </c>
      <c r="D51">
        <v>0</v>
      </c>
      <c r="E51">
        <v>0</v>
      </c>
      <c r="F51">
        <v>3</v>
      </c>
      <c r="G51">
        <v>0</v>
      </c>
      <c r="H51">
        <v>2</v>
      </c>
      <c r="I51">
        <v>0</v>
      </c>
      <c r="J51">
        <v>0</v>
      </c>
      <c r="K51">
        <v>2</v>
      </c>
      <c r="L51">
        <v>2</v>
      </c>
      <c r="M51">
        <v>0</v>
      </c>
      <c r="N51">
        <v>3</v>
      </c>
      <c r="P51">
        <v>0</v>
      </c>
      <c r="Q51">
        <f t="shared" si="1"/>
        <v>0.25</v>
      </c>
      <c r="R51">
        <v>20</v>
      </c>
    </row>
    <row r="52" spans="1:18" x14ac:dyDescent="0.25">
      <c r="A52" t="s">
        <v>104</v>
      </c>
      <c r="B52" t="s">
        <v>49</v>
      </c>
      <c r="C52">
        <f t="shared" si="0"/>
        <v>64</v>
      </c>
      <c r="D52">
        <v>2</v>
      </c>
      <c r="E52">
        <v>10</v>
      </c>
      <c r="F52">
        <v>13</v>
      </c>
      <c r="H52">
        <v>31</v>
      </c>
      <c r="I52">
        <v>1</v>
      </c>
      <c r="K52">
        <v>5</v>
      </c>
      <c r="L52">
        <v>2</v>
      </c>
      <c r="Q52">
        <f t="shared" si="1"/>
        <v>0</v>
      </c>
      <c r="R52">
        <v>3</v>
      </c>
    </row>
    <row r="53" spans="1:18" x14ac:dyDescent="0.25">
      <c r="A53" t="s">
        <v>23</v>
      </c>
      <c r="B53" t="s">
        <v>24</v>
      </c>
      <c r="C53">
        <f t="shared" si="0"/>
        <v>16</v>
      </c>
      <c r="D53">
        <v>1</v>
      </c>
      <c r="E53">
        <v>8</v>
      </c>
      <c r="F53">
        <v>2</v>
      </c>
      <c r="H53">
        <v>3</v>
      </c>
      <c r="K53">
        <v>2</v>
      </c>
      <c r="Q53">
        <f t="shared" si="1"/>
        <v>0</v>
      </c>
    </row>
    <row r="54" spans="1:18" x14ac:dyDescent="0.25">
      <c r="A54" t="s">
        <v>198</v>
      </c>
      <c r="B54" t="s">
        <v>19</v>
      </c>
      <c r="C54">
        <f t="shared" si="0"/>
        <v>17</v>
      </c>
      <c r="D54">
        <v>4</v>
      </c>
      <c r="E54">
        <v>7</v>
      </c>
      <c r="H54">
        <v>2</v>
      </c>
      <c r="J54">
        <v>1</v>
      </c>
      <c r="K54">
        <v>3</v>
      </c>
      <c r="Q54">
        <f t="shared" si="1"/>
        <v>0</v>
      </c>
      <c r="R54">
        <v>7</v>
      </c>
    </row>
    <row r="55" spans="1:18" x14ac:dyDescent="0.25">
      <c r="A55" t="s">
        <v>199</v>
      </c>
      <c r="B55" t="s">
        <v>19</v>
      </c>
      <c r="C55">
        <f t="shared" si="0"/>
        <v>19</v>
      </c>
      <c r="D55">
        <v>1</v>
      </c>
      <c r="E55">
        <v>6</v>
      </c>
      <c r="F55">
        <v>3</v>
      </c>
      <c r="G55">
        <v>0</v>
      </c>
      <c r="H55">
        <v>4</v>
      </c>
      <c r="I55">
        <v>1</v>
      </c>
      <c r="J55">
        <v>1</v>
      </c>
      <c r="K55">
        <v>3</v>
      </c>
      <c r="L55">
        <v>0</v>
      </c>
      <c r="M55">
        <v>0</v>
      </c>
      <c r="N55">
        <v>0</v>
      </c>
      <c r="P55">
        <v>0</v>
      </c>
      <c r="Q55">
        <f t="shared" si="1"/>
        <v>0</v>
      </c>
      <c r="R55">
        <v>3</v>
      </c>
    </row>
    <row r="56" spans="1:18" x14ac:dyDescent="0.25">
      <c r="A56" t="s">
        <v>141</v>
      </c>
      <c r="B56" t="s">
        <v>19</v>
      </c>
      <c r="C56">
        <f t="shared" si="0"/>
        <v>376</v>
      </c>
      <c r="D56">
        <v>30</v>
      </c>
      <c r="E56">
        <v>32</v>
      </c>
      <c r="F56">
        <v>106</v>
      </c>
      <c r="G56">
        <v>5</v>
      </c>
      <c r="H56">
        <v>55</v>
      </c>
      <c r="I56">
        <v>3</v>
      </c>
      <c r="J56">
        <v>6</v>
      </c>
      <c r="K56">
        <v>84</v>
      </c>
      <c r="L56">
        <v>13</v>
      </c>
      <c r="M56">
        <v>7</v>
      </c>
      <c r="N56">
        <v>35</v>
      </c>
      <c r="Q56">
        <f t="shared" si="1"/>
        <v>0.11170212765957446</v>
      </c>
    </row>
    <row r="57" spans="1:18" x14ac:dyDescent="0.25">
      <c r="A57" t="s">
        <v>107</v>
      </c>
      <c r="B57" t="s">
        <v>19</v>
      </c>
      <c r="C57">
        <f t="shared" si="0"/>
        <v>9</v>
      </c>
      <c r="D57">
        <v>1</v>
      </c>
      <c r="E57">
        <v>2</v>
      </c>
      <c r="F57">
        <v>3</v>
      </c>
      <c r="H57">
        <v>1</v>
      </c>
      <c r="J57">
        <v>1</v>
      </c>
      <c r="L57">
        <v>1</v>
      </c>
      <c r="Q57">
        <f t="shared" si="1"/>
        <v>0</v>
      </c>
    </row>
    <row r="58" spans="1:18" x14ac:dyDescent="0.25">
      <c r="A58" t="s">
        <v>192</v>
      </c>
      <c r="B58" t="s">
        <v>193</v>
      </c>
      <c r="C58">
        <f t="shared" si="0"/>
        <v>51</v>
      </c>
      <c r="D58">
        <v>0</v>
      </c>
      <c r="E58">
        <v>0</v>
      </c>
      <c r="F58">
        <v>0</v>
      </c>
      <c r="G58">
        <v>34</v>
      </c>
      <c r="H58">
        <v>0</v>
      </c>
      <c r="I58">
        <v>2</v>
      </c>
      <c r="J58">
        <v>2</v>
      </c>
      <c r="K58">
        <v>5</v>
      </c>
      <c r="L58">
        <v>0</v>
      </c>
      <c r="M58">
        <v>0</v>
      </c>
      <c r="N58">
        <v>8</v>
      </c>
      <c r="P58">
        <v>0</v>
      </c>
      <c r="Q58">
        <f t="shared" si="1"/>
        <v>0.15686274509803921</v>
      </c>
      <c r="R58">
        <v>51</v>
      </c>
    </row>
    <row r="59" spans="1:18" x14ac:dyDescent="0.25">
      <c r="A59" t="s">
        <v>192</v>
      </c>
      <c r="B59" t="s">
        <v>254</v>
      </c>
      <c r="C59">
        <f t="shared" si="0"/>
        <v>127</v>
      </c>
      <c r="D59">
        <v>65</v>
      </c>
      <c r="E59">
        <v>7</v>
      </c>
      <c r="F59">
        <v>7</v>
      </c>
      <c r="G59">
        <v>10</v>
      </c>
      <c r="H59">
        <v>2</v>
      </c>
      <c r="I59">
        <v>7</v>
      </c>
      <c r="J59">
        <v>9</v>
      </c>
      <c r="K59">
        <v>18</v>
      </c>
      <c r="L59">
        <v>0</v>
      </c>
      <c r="M59">
        <v>2</v>
      </c>
      <c r="N59">
        <v>0</v>
      </c>
      <c r="P59">
        <v>0</v>
      </c>
      <c r="R59">
        <v>3</v>
      </c>
    </row>
    <row r="60" spans="1:18" x14ac:dyDescent="0.25">
      <c r="A60" t="s">
        <v>93</v>
      </c>
      <c r="B60" t="s">
        <v>19</v>
      </c>
      <c r="C60">
        <f t="shared" si="0"/>
        <v>32</v>
      </c>
      <c r="D60">
        <v>1</v>
      </c>
      <c r="E60">
        <v>8</v>
      </c>
      <c r="F60">
        <v>7</v>
      </c>
      <c r="H60">
        <v>8</v>
      </c>
      <c r="J60">
        <v>1</v>
      </c>
      <c r="K60">
        <v>7</v>
      </c>
      <c r="Q60">
        <f t="shared" ref="Q60:Q91" si="2">(M60+N60)/(C60-O60)</f>
        <v>0</v>
      </c>
      <c r="R60">
        <v>23</v>
      </c>
    </row>
    <row r="61" spans="1:18" x14ac:dyDescent="0.25">
      <c r="A61" t="s">
        <v>151</v>
      </c>
      <c r="B61" t="s">
        <v>19</v>
      </c>
      <c r="C61">
        <f t="shared" si="0"/>
        <v>9</v>
      </c>
      <c r="D61">
        <v>2</v>
      </c>
      <c r="E61">
        <v>2</v>
      </c>
      <c r="F61">
        <v>3</v>
      </c>
      <c r="G61">
        <v>0</v>
      </c>
      <c r="H61">
        <v>2</v>
      </c>
      <c r="I61">
        <v>0</v>
      </c>
      <c r="J61">
        <v>0</v>
      </c>
      <c r="K61">
        <v>0</v>
      </c>
      <c r="L61">
        <v>0</v>
      </c>
      <c r="M61">
        <v>0</v>
      </c>
      <c r="N61">
        <v>0</v>
      </c>
      <c r="P61">
        <v>0</v>
      </c>
      <c r="Q61">
        <f t="shared" si="2"/>
        <v>0</v>
      </c>
      <c r="R61">
        <v>3</v>
      </c>
    </row>
    <row r="62" spans="1:18" x14ac:dyDescent="0.25">
      <c r="A62" t="s">
        <v>248</v>
      </c>
      <c r="B62" t="s">
        <v>19</v>
      </c>
      <c r="C62">
        <f t="shared" si="0"/>
        <v>22</v>
      </c>
      <c r="D62">
        <v>0</v>
      </c>
      <c r="E62">
        <v>7</v>
      </c>
      <c r="F62">
        <v>1</v>
      </c>
      <c r="G62">
        <v>0</v>
      </c>
      <c r="H62">
        <v>2</v>
      </c>
      <c r="I62">
        <v>0</v>
      </c>
      <c r="J62">
        <v>0</v>
      </c>
      <c r="K62">
        <v>2</v>
      </c>
      <c r="L62">
        <v>4</v>
      </c>
      <c r="M62">
        <v>0</v>
      </c>
      <c r="N62">
        <v>6</v>
      </c>
      <c r="P62">
        <v>0</v>
      </c>
      <c r="Q62">
        <f t="shared" si="2"/>
        <v>0.27272727272727271</v>
      </c>
      <c r="R62">
        <v>0</v>
      </c>
    </row>
    <row r="63" spans="1:18" x14ac:dyDescent="0.25">
      <c r="A63" t="s">
        <v>143</v>
      </c>
      <c r="B63" t="s">
        <v>19</v>
      </c>
      <c r="C63">
        <f t="shared" si="0"/>
        <v>36</v>
      </c>
      <c r="D63">
        <v>0</v>
      </c>
      <c r="E63">
        <v>0</v>
      </c>
      <c r="F63">
        <v>5</v>
      </c>
      <c r="G63">
        <v>0</v>
      </c>
      <c r="H63">
        <v>22</v>
      </c>
      <c r="I63">
        <v>0</v>
      </c>
      <c r="J63">
        <v>2</v>
      </c>
      <c r="K63">
        <v>6</v>
      </c>
      <c r="L63">
        <v>0</v>
      </c>
      <c r="M63">
        <v>0</v>
      </c>
      <c r="N63">
        <v>1</v>
      </c>
      <c r="P63">
        <v>0</v>
      </c>
      <c r="Q63">
        <f t="shared" si="2"/>
        <v>2.7777777777777776E-2</v>
      </c>
      <c r="R63">
        <v>8</v>
      </c>
    </row>
    <row r="64" spans="1:18" x14ac:dyDescent="0.25">
      <c r="A64" t="s">
        <v>142</v>
      </c>
      <c r="B64" t="s">
        <v>19</v>
      </c>
      <c r="C64">
        <f t="shared" si="0"/>
        <v>13</v>
      </c>
      <c r="D64">
        <v>1</v>
      </c>
      <c r="E64">
        <v>1</v>
      </c>
      <c r="F64">
        <v>4</v>
      </c>
      <c r="H64">
        <v>4</v>
      </c>
      <c r="K64">
        <v>3</v>
      </c>
      <c r="Q64">
        <f t="shared" si="2"/>
        <v>0</v>
      </c>
    </row>
    <row r="65" spans="1:18" x14ac:dyDescent="0.25">
      <c r="A65" t="s">
        <v>112</v>
      </c>
      <c r="B65" t="s">
        <v>19</v>
      </c>
      <c r="C65">
        <f t="shared" si="0"/>
        <v>37</v>
      </c>
      <c r="D65">
        <v>2</v>
      </c>
      <c r="E65">
        <v>24</v>
      </c>
      <c r="F65">
        <v>0</v>
      </c>
      <c r="G65">
        <v>1</v>
      </c>
      <c r="H65">
        <v>5</v>
      </c>
      <c r="K65">
        <v>3</v>
      </c>
      <c r="L65">
        <v>1</v>
      </c>
      <c r="N65">
        <v>1</v>
      </c>
      <c r="Q65">
        <f t="shared" si="2"/>
        <v>2.7027027027027029E-2</v>
      </c>
      <c r="R65">
        <v>4</v>
      </c>
    </row>
    <row r="66" spans="1:18" x14ac:dyDescent="0.25">
      <c r="A66" t="s">
        <v>200</v>
      </c>
      <c r="B66" t="s">
        <v>19</v>
      </c>
      <c r="C66">
        <f t="shared" si="0"/>
        <v>45</v>
      </c>
      <c r="D66">
        <v>2</v>
      </c>
      <c r="E66">
        <v>14</v>
      </c>
      <c r="F66">
        <v>19</v>
      </c>
      <c r="G66">
        <v>0</v>
      </c>
      <c r="H66">
        <v>4</v>
      </c>
      <c r="I66">
        <v>0</v>
      </c>
      <c r="J66">
        <v>0</v>
      </c>
      <c r="K66">
        <v>6</v>
      </c>
      <c r="L66">
        <v>0</v>
      </c>
      <c r="M66">
        <v>0</v>
      </c>
      <c r="Q66">
        <f t="shared" si="2"/>
        <v>0</v>
      </c>
      <c r="R66">
        <v>39</v>
      </c>
    </row>
    <row r="67" spans="1:18" x14ac:dyDescent="0.25">
      <c r="A67" t="s">
        <v>128</v>
      </c>
      <c r="B67" t="s">
        <v>24</v>
      </c>
      <c r="C67">
        <f t="shared" ref="C67:C130" si="3">SUM(D67+E67+F67+G67+H67+I67+J67+K67+L67+M67+N67+P67)</f>
        <v>28</v>
      </c>
      <c r="D67">
        <v>2</v>
      </c>
      <c r="E67">
        <v>13</v>
      </c>
      <c r="F67">
        <v>1</v>
      </c>
      <c r="G67">
        <v>1</v>
      </c>
      <c r="H67">
        <v>1</v>
      </c>
      <c r="I67">
        <v>0</v>
      </c>
      <c r="J67">
        <v>0</v>
      </c>
      <c r="K67">
        <v>6</v>
      </c>
      <c r="L67">
        <v>4</v>
      </c>
      <c r="M67">
        <v>0</v>
      </c>
      <c r="N67">
        <v>0</v>
      </c>
      <c r="P67">
        <v>0</v>
      </c>
      <c r="Q67">
        <f t="shared" si="2"/>
        <v>0</v>
      </c>
      <c r="R67">
        <v>0</v>
      </c>
    </row>
    <row r="68" spans="1:18" x14ac:dyDescent="0.25">
      <c r="A68" t="s">
        <v>32</v>
      </c>
      <c r="B68" t="s">
        <v>19</v>
      </c>
      <c r="C68">
        <f t="shared" si="3"/>
        <v>10</v>
      </c>
      <c r="D68">
        <v>1</v>
      </c>
      <c r="E68">
        <v>4</v>
      </c>
      <c r="F68">
        <v>1</v>
      </c>
      <c r="H68">
        <v>2</v>
      </c>
      <c r="J68">
        <v>1</v>
      </c>
      <c r="L68">
        <v>1</v>
      </c>
      <c r="Q68">
        <f t="shared" si="2"/>
        <v>0</v>
      </c>
    </row>
    <row r="69" spans="1:18" x14ac:dyDescent="0.25">
      <c r="A69" t="s">
        <v>71</v>
      </c>
      <c r="B69" t="s">
        <v>72</v>
      </c>
      <c r="C69">
        <f t="shared" si="3"/>
        <v>44</v>
      </c>
      <c r="D69">
        <v>32</v>
      </c>
      <c r="G69">
        <v>12</v>
      </c>
      <c r="Q69">
        <f t="shared" si="2"/>
        <v>0</v>
      </c>
    </row>
    <row r="70" spans="1:18" x14ac:dyDescent="0.25">
      <c r="A70" t="s">
        <v>71</v>
      </c>
      <c r="B70" t="s">
        <v>73</v>
      </c>
      <c r="C70">
        <f t="shared" si="3"/>
        <v>119</v>
      </c>
      <c r="D70">
        <v>99</v>
      </c>
      <c r="G70">
        <v>20</v>
      </c>
      <c r="Q70">
        <f t="shared" si="2"/>
        <v>0</v>
      </c>
    </row>
    <row r="71" spans="1:18" x14ac:dyDescent="0.25">
      <c r="A71" t="s">
        <v>244</v>
      </c>
      <c r="B71" t="s">
        <v>19</v>
      </c>
      <c r="C71">
        <f t="shared" si="3"/>
        <v>14</v>
      </c>
      <c r="D71">
        <v>2</v>
      </c>
      <c r="E71">
        <v>2</v>
      </c>
      <c r="F71">
        <v>2</v>
      </c>
      <c r="G71">
        <v>0</v>
      </c>
      <c r="H71">
        <v>2</v>
      </c>
      <c r="I71">
        <v>1</v>
      </c>
      <c r="J71">
        <v>0</v>
      </c>
      <c r="K71">
        <v>1</v>
      </c>
      <c r="L71">
        <v>3</v>
      </c>
      <c r="M71">
        <v>0</v>
      </c>
      <c r="N71">
        <v>1</v>
      </c>
      <c r="P71">
        <v>0</v>
      </c>
      <c r="Q71">
        <f t="shared" si="2"/>
        <v>7.1428571428571425E-2</v>
      </c>
      <c r="R71">
        <v>1</v>
      </c>
    </row>
    <row r="72" spans="1:18" x14ac:dyDescent="0.25">
      <c r="A72" t="s">
        <v>146</v>
      </c>
      <c r="B72" t="s">
        <v>19</v>
      </c>
      <c r="C72">
        <f t="shared" si="3"/>
        <v>251</v>
      </c>
      <c r="D72">
        <v>10</v>
      </c>
      <c r="E72">
        <v>6</v>
      </c>
      <c r="F72">
        <v>24</v>
      </c>
      <c r="H72">
        <v>144</v>
      </c>
      <c r="J72">
        <v>57</v>
      </c>
      <c r="N72">
        <v>10</v>
      </c>
      <c r="Q72">
        <f t="shared" si="2"/>
        <v>3.9840637450199202E-2</v>
      </c>
      <c r="R72">
        <v>43</v>
      </c>
    </row>
    <row r="73" spans="1:18" x14ac:dyDescent="0.25">
      <c r="A73" t="s">
        <v>134</v>
      </c>
      <c r="B73" t="s">
        <v>19</v>
      </c>
      <c r="C73">
        <f t="shared" si="3"/>
        <v>40</v>
      </c>
      <c r="D73">
        <v>1</v>
      </c>
      <c r="E73">
        <v>11</v>
      </c>
      <c r="F73">
        <v>12</v>
      </c>
      <c r="G73">
        <v>0</v>
      </c>
      <c r="H73">
        <v>8</v>
      </c>
      <c r="I73">
        <v>0</v>
      </c>
      <c r="J73">
        <v>5</v>
      </c>
      <c r="K73">
        <v>0</v>
      </c>
      <c r="L73">
        <v>0</v>
      </c>
      <c r="M73">
        <v>1</v>
      </c>
      <c r="N73">
        <v>2</v>
      </c>
      <c r="P73">
        <v>0</v>
      </c>
      <c r="Q73">
        <f t="shared" si="2"/>
        <v>7.4999999999999997E-2</v>
      </c>
      <c r="R73">
        <v>3</v>
      </c>
    </row>
    <row r="74" spans="1:18" x14ac:dyDescent="0.25">
      <c r="A74" t="s">
        <v>115</v>
      </c>
      <c r="B74" t="s">
        <v>19</v>
      </c>
      <c r="C74">
        <f t="shared" si="3"/>
        <v>6</v>
      </c>
      <c r="D74">
        <v>0</v>
      </c>
      <c r="E74">
        <v>0</v>
      </c>
      <c r="F74">
        <v>1</v>
      </c>
      <c r="G74">
        <v>0</v>
      </c>
      <c r="H74">
        <v>2</v>
      </c>
      <c r="I74">
        <v>0</v>
      </c>
      <c r="J74">
        <v>1</v>
      </c>
      <c r="K74">
        <v>1</v>
      </c>
      <c r="L74">
        <v>0</v>
      </c>
      <c r="M74">
        <v>0</v>
      </c>
      <c r="N74">
        <v>1</v>
      </c>
      <c r="P74">
        <v>0</v>
      </c>
      <c r="Q74">
        <f t="shared" si="2"/>
        <v>0.16666666666666666</v>
      </c>
      <c r="R74">
        <v>26</v>
      </c>
    </row>
    <row r="75" spans="1:18" x14ac:dyDescent="0.25">
      <c r="A75" t="s">
        <v>99</v>
      </c>
      <c r="B75" t="s">
        <v>19</v>
      </c>
      <c r="C75">
        <f t="shared" si="3"/>
        <v>32</v>
      </c>
      <c r="D75">
        <v>1</v>
      </c>
      <c r="E75">
        <v>5</v>
      </c>
      <c r="F75">
        <v>18</v>
      </c>
      <c r="G75">
        <v>0</v>
      </c>
      <c r="H75">
        <v>6</v>
      </c>
      <c r="I75">
        <v>0</v>
      </c>
      <c r="J75">
        <v>1</v>
      </c>
      <c r="K75">
        <v>1</v>
      </c>
      <c r="L75">
        <v>0</v>
      </c>
      <c r="M75">
        <v>0</v>
      </c>
      <c r="N75">
        <v>0</v>
      </c>
      <c r="P75">
        <v>0</v>
      </c>
      <c r="Q75">
        <f t="shared" si="2"/>
        <v>0</v>
      </c>
      <c r="R75">
        <v>1</v>
      </c>
    </row>
    <row r="76" spans="1:18" x14ac:dyDescent="0.25">
      <c r="A76" t="s">
        <v>39</v>
      </c>
      <c r="B76" t="s">
        <v>19</v>
      </c>
      <c r="C76">
        <f t="shared" si="3"/>
        <v>29</v>
      </c>
      <c r="D76">
        <v>2</v>
      </c>
      <c r="E76">
        <v>2</v>
      </c>
      <c r="F76">
        <v>8</v>
      </c>
      <c r="G76">
        <v>0</v>
      </c>
      <c r="H76">
        <v>9</v>
      </c>
      <c r="I76">
        <v>0</v>
      </c>
      <c r="J76">
        <v>0</v>
      </c>
      <c r="K76">
        <v>7</v>
      </c>
      <c r="L76">
        <v>0</v>
      </c>
      <c r="M76">
        <v>0</v>
      </c>
      <c r="N76">
        <v>1</v>
      </c>
      <c r="P76">
        <v>0</v>
      </c>
      <c r="Q76">
        <f t="shared" si="2"/>
        <v>3.4482758620689655E-2</v>
      </c>
      <c r="R76">
        <v>2</v>
      </c>
    </row>
    <row r="77" spans="1:18" x14ac:dyDescent="0.25">
      <c r="A77" t="s">
        <v>206</v>
      </c>
      <c r="B77" t="s">
        <v>19</v>
      </c>
      <c r="C77">
        <f t="shared" si="3"/>
        <v>45</v>
      </c>
      <c r="D77">
        <v>3</v>
      </c>
      <c r="E77">
        <v>8</v>
      </c>
      <c r="F77">
        <v>22</v>
      </c>
      <c r="G77">
        <v>0</v>
      </c>
      <c r="H77">
        <v>3</v>
      </c>
      <c r="I77">
        <v>0</v>
      </c>
      <c r="J77">
        <v>4</v>
      </c>
      <c r="K77">
        <v>1</v>
      </c>
      <c r="L77">
        <v>1</v>
      </c>
      <c r="M77">
        <v>3</v>
      </c>
      <c r="Q77">
        <f t="shared" si="2"/>
        <v>6.6666666666666666E-2</v>
      </c>
      <c r="R77">
        <v>6</v>
      </c>
    </row>
    <row r="78" spans="1:18" x14ac:dyDescent="0.25">
      <c r="A78" t="s">
        <v>121</v>
      </c>
      <c r="B78" t="s">
        <v>19</v>
      </c>
      <c r="C78">
        <f t="shared" si="3"/>
        <v>28</v>
      </c>
      <c r="D78">
        <v>0</v>
      </c>
      <c r="E78">
        <v>4</v>
      </c>
      <c r="F78">
        <v>4</v>
      </c>
      <c r="G78">
        <v>0</v>
      </c>
      <c r="H78">
        <v>5</v>
      </c>
      <c r="I78">
        <v>1</v>
      </c>
      <c r="J78">
        <v>1</v>
      </c>
      <c r="K78">
        <v>8</v>
      </c>
      <c r="N78">
        <v>5</v>
      </c>
      <c r="Q78">
        <f t="shared" si="2"/>
        <v>0.17857142857142858</v>
      </c>
    </row>
    <row r="79" spans="1:18" x14ac:dyDescent="0.25">
      <c r="A79" t="s">
        <v>203</v>
      </c>
      <c r="B79" t="s">
        <v>19</v>
      </c>
      <c r="C79">
        <f t="shared" si="3"/>
        <v>0</v>
      </c>
      <c r="Q79" t="e">
        <f t="shared" si="2"/>
        <v>#DIV/0!</v>
      </c>
    </row>
    <row r="80" spans="1:18" x14ac:dyDescent="0.25">
      <c r="A80" t="s">
        <v>191</v>
      </c>
      <c r="B80" t="s">
        <v>30</v>
      </c>
      <c r="C80">
        <f t="shared" si="3"/>
        <v>26</v>
      </c>
      <c r="D80">
        <v>1</v>
      </c>
      <c r="E80">
        <v>7</v>
      </c>
      <c r="F80">
        <v>1</v>
      </c>
      <c r="G80">
        <v>1</v>
      </c>
      <c r="H80">
        <v>5</v>
      </c>
      <c r="I80">
        <v>3</v>
      </c>
      <c r="L80">
        <v>8</v>
      </c>
      <c r="Q80">
        <f t="shared" si="2"/>
        <v>0</v>
      </c>
    </row>
    <row r="81" spans="1:18" x14ac:dyDescent="0.25">
      <c r="A81" t="s">
        <v>155</v>
      </c>
      <c r="B81" t="s">
        <v>19</v>
      </c>
      <c r="C81">
        <f t="shared" si="3"/>
        <v>40</v>
      </c>
      <c r="D81">
        <v>3</v>
      </c>
      <c r="E81">
        <v>10</v>
      </c>
      <c r="F81">
        <v>5</v>
      </c>
      <c r="G81">
        <v>4</v>
      </c>
      <c r="H81">
        <v>14</v>
      </c>
      <c r="I81">
        <v>1</v>
      </c>
      <c r="K81">
        <v>3</v>
      </c>
      <c r="Q81">
        <f t="shared" si="2"/>
        <v>0</v>
      </c>
      <c r="R81">
        <v>5</v>
      </c>
    </row>
    <row r="82" spans="1:18" x14ac:dyDescent="0.25">
      <c r="A82" t="s">
        <v>155</v>
      </c>
      <c r="B82" t="s">
        <v>157</v>
      </c>
      <c r="C82">
        <f t="shared" si="3"/>
        <v>19</v>
      </c>
      <c r="E82">
        <v>5</v>
      </c>
      <c r="F82">
        <v>10</v>
      </c>
      <c r="H82">
        <v>2</v>
      </c>
      <c r="K82">
        <v>1</v>
      </c>
      <c r="P82">
        <v>1</v>
      </c>
      <c r="Q82">
        <f t="shared" si="2"/>
        <v>0</v>
      </c>
      <c r="R82">
        <v>1</v>
      </c>
    </row>
    <row r="83" spans="1:18" x14ac:dyDescent="0.25">
      <c r="A83" t="s">
        <v>155</v>
      </c>
      <c r="B83" t="s">
        <v>156</v>
      </c>
      <c r="C83">
        <f t="shared" si="3"/>
        <v>6</v>
      </c>
      <c r="F83">
        <v>1</v>
      </c>
      <c r="H83">
        <v>4</v>
      </c>
      <c r="K83">
        <v>1</v>
      </c>
      <c r="Q83">
        <f t="shared" si="2"/>
        <v>0</v>
      </c>
      <c r="R83">
        <v>1</v>
      </c>
    </row>
    <row r="84" spans="1:18" x14ac:dyDescent="0.25">
      <c r="A84" t="s">
        <v>137</v>
      </c>
      <c r="B84" t="s">
        <v>19</v>
      </c>
      <c r="C84">
        <f t="shared" si="3"/>
        <v>26</v>
      </c>
      <c r="D84">
        <v>2</v>
      </c>
      <c r="E84">
        <v>4</v>
      </c>
      <c r="F84">
        <v>0</v>
      </c>
      <c r="G84">
        <v>0</v>
      </c>
      <c r="H84">
        <v>11</v>
      </c>
      <c r="I84">
        <v>2</v>
      </c>
      <c r="J84">
        <v>4</v>
      </c>
      <c r="K84">
        <v>3</v>
      </c>
      <c r="L84">
        <v>0</v>
      </c>
      <c r="M84">
        <v>0</v>
      </c>
      <c r="Q84">
        <f t="shared" si="2"/>
        <v>0</v>
      </c>
      <c r="R84">
        <v>17</v>
      </c>
    </row>
    <row r="85" spans="1:18" x14ac:dyDescent="0.25">
      <c r="A85" t="s">
        <v>250</v>
      </c>
      <c r="B85" t="s">
        <v>30</v>
      </c>
      <c r="C85">
        <f t="shared" si="3"/>
        <v>19</v>
      </c>
      <c r="D85">
        <v>2</v>
      </c>
      <c r="E85">
        <v>4</v>
      </c>
      <c r="F85">
        <v>2</v>
      </c>
      <c r="G85">
        <v>0</v>
      </c>
      <c r="H85">
        <v>3</v>
      </c>
      <c r="I85">
        <v>0</v>
      </c>
      <c r="J85">
        <v>2</v>
      </c>
      <c r="K85">
        <v>5</v>
      </c>
      <c r="L85">
        <v>1</v>
      </c>
      <c r="M85">
        <v>0</v>
      </c>
      <c r="P85">
        <v>0</v>
      </c>
      <c r="Q85">
        <f t="shared" si="2"/>
        <v>0</v>
      </c>
      <c r="R85">
        <v>1</v>
      </c>
    </row>
    <row r="86" spans="1:18" x14ac:dyDescent="0.25">
      <c r="A86" t="s">
        <v>136</v>
      </c>
      <c r="B86" t="s">
        <v>19</v>
      </c>
      <c r="C86">
        <f t="shared" si="3"/>
        <v>7</v>
      </c>
      <c r="D86">
        <v>0</v>
      </c>
      <c r="E86">
        <v>2</v>
      </c>
      <c r="F86">
        <v>1</v>
      </c>
      <c r="G86">
        <v>0</v>
      </c>
      <c r="H86">
        <v>2</v>
      </c>
      <c r="I86">
        <v>0</v>
      </c>
      <c r="J86">
        <v>0</v>
      </c>
      <c r="K86">
        <v>2</v>
      </c>
      <c r="L86">
        <v>0</v>
      </c>
      <c r="M86">
        <v>0</v>
      </c>
      <c r="N86">
        <v>0</v>
      </c>
      <c r="P86">
        <v>0</v>
      </c>
      <c r="Q86">
        <f t="shared" si="2"/>
        <v>0</v>
      </c>
      <c r="R86">
        <v>82</v>
      </c>
    </row>
    <row r="87" spans="1:18" x14ac:dyDescent="0.25">
      <c r="A87" t="s">
        <v>74</v>
      </c>
      <c r="B87" t="s">
        <v>19</v>
      </c>
      <c r="C87">
        <f t="shared" si="3"/>
        <v>11</v>
      </c>
      <c r="D87">
        <v>0</v>
      </c>
      <c r="E87">
        <v>1</v>
      </c>
      <c r="F87">
        <v>7</v>
      </c>
      <c r="H87">
        <v>1</v>
      </c>
      <c r="K87">
        <v>1</v>
      </c>
      <c r="L87">
        <v>1</v>
      </c>
      <c r="Q87">
        <f t="shared" si="2"/>
        <v>0</v>
      </c>
      <c r="R87">
        <v>3</v>
      </c>
    </row>
    <row r="88" spans="1:18" x14ac:dyDescent="0.25">
      <c r="A88" t="s">
        <v>75</v>
      </c>
      <c r="B88" t="s">
        <v>19</v>
      </c>
      <c r="C88">
        <f t="shared" si="3"/>
        <v>0</v>
      </c>
      <c r="Q88" t="e">
        <f t="shared" si="2"/>
        <v>#DIV/0!</v>
      </c>
      <c r="R88">
        <v>56</v>
      </c>
    </row>
    <row r="89" spans="1:18" x14ac:dyDescent="0.25">
      <c r="A89" t="s">
        <v>76</v>
      </c>
      <c r="B89" t="s">
        <v>19</v>
      </c>
      <c r="C89">
        <f t="shared" si="3"/>
        <v>69</v>
      </c>
      <c r="D89">
        <v>3</v>
      </c>
      <c r="E89">
        <v>1</v>
      </c>
      <c r="F89">
        <v>43</v>
      </c>
      <c r="G89">
        <v>0</v>
      </c>
      <c r="H89">
        <v>13</v>
      </c>
      <c r="I89">
        <v>0</v>
      </c>
      <c r="K89">
        <v>6</v>
      </c>
      <c r="L89">
        <v>0</v>
      </c>
      <c r="M89">
        <v>2</v>
      </c>
      <c r="N89">
        <v>1</v>
      </c>
      <c r="P89">
        <v>0</v>
      </c>
      <c r="Q89">
        <f t="shared" si="2"/>
        <v>4.3478260869565216E-2</v>
      </c>
    </row>
    <row r="90" spans="1:18" x14ac:dyDescent="0.25">
      <c r="A90" t="s">
        <v>94</v>
      </c>
      <c r="B90" t="s">
        <v>19</v>
      </c>
      <c r="C90">
        <f t="shared" si="3"/>
        <v>9</v>
      </c>
      <c r="D90">
        <v>0</v>
      </c>
      <c r="E90">
        <v>2</v>
      </c>
      <c r="F90">
        <v>2</v>
      </c>
      <c r="G90">
        <v>0</v>
      </c>
      <c r="H90">
        <v>0</v>
      </c>
      <c r="I90">
        <v>0</v>
      </c>
      <c r="J90">
        <v>0</v>
      </c>
      <c r="K90">
        <v>2</v>
      </c>
      <c r="L90">
        <v>1</v>
      </c>
      <c r="N90">
        <v>1</v>
      </c>
      <c r="P90">
        <v>1</v>
      </c>
      <c r="Q90">
        <f t="shared" si="2"/>
        <v>0.1111111111111111</v>
      </c>
      <c r="R90">
        <v>6</v>
      </c>
    </row>
    <row r="91" spans="1:18" x14ac:dyDescent="0.25">
      <c r="A91" t="s">
        <v>185</v>
      </c>
      <c r="B91" t="s">
        <v>19</v>
      </c>
      <c r="C91">
        <f t="shared" si="3"/>
        <v>66</v>
      </c>
      <c r="D91">
        <v>9</v>
      </c>
      <c r="E91">
        <v>7</v>
      </c>
      <c r="F91">
        <v>14</v>
      </c>
      <c r="G91">
        <v>0</v>
      </c>
      <c r="H91">
        <v>24</v>
      </c>
      <c r="I91">
        <v>1</v>
      </c>
      <c r="J91">
        <v>2</v>
      </c>
      <c r="K91">
        <v>4</v>
      </c>
      <c r="L91">
        <v>3</v>
      </c>
      <c r="M91">
        <v>1</v>
      </c>
      <c r="N91">
        <v>0</v>
      </c>
      <c r="P91">
        <v>1</v>
      </c>
      <c r="Q91">
        <f t="shared" si="2"/>
        <v>1.5151515151515152E-2</v>
      </c>
      <c r="R91">
        <v>4</v>
      </c>
    </row>
    <row r="92" spans="1:18" x14ac:dyDescent="0.25">
      <c r="A92" t="s">
        <v>138</v>
      </c>
      <c r="B92" t="s">
        <v>19</v>
      </c>
      <c r="C92">
        <f t="shared" si="3"/>
        <v>20</v>
      </c>
      <c r="D92">
        <v>0</v>
      </c>
      <c r="E92">
        <v>1</v>
      </c>
      <c r="F92">
        <v>1</v>
      </c>
      <c r="H92">
        <v>7</v>
      </c>
      <c r="I92">
        <v>1</v>
      </c>
      <c r="J92">
        <v>1</v>
      </c>
      <c r="K92">
        <v>5</v>
      </c>
      <c r="L92">
        <v>4</v>
      </c>
      <c r="M92">
        <v>0</v>
      </c>
      <c r="N92">
        <v>0</v>
      </c>
      <c r="P92">
        <v>0</v>
      </c>
      <c r="Q92">
        <f t="shared" ref="Q92:Q123" si="4">(M92+N92)/(C92-O92)</f>
        <v>0</v>
      </c>
      <c r="R92">
        <v>2</v>
      </c>
    </row>
    <row r="93" spans="1:18" x14ac:dyDescent="0.25">
      <c r="A93" t="s">
        <v>239</v>
      </c>
      <c r="B93" t="s">
        <v>19</v>
      </c>
      <c r="C93">
        <f t="shared" si="3"/>
        <v>33</v>
      </c>
      <c r="D93">
        <v>2</v>
      </c>
      <c r="E93">
        <v>1</v>
      </c>
      <c r="F93">
        <v>2</v>
      </c>
      <c r="G93">
        <v>0</v>
      </c>
      <c r="H93">
        <v>5</v>
      </c>
      <c r="I93">
        <v>0</v>
      </c>
      <c r="J93">
        <v>0</v>
      </c>
      <c r="K93">
        <v>16</v>
      </c>
      <c r="L93">
        <v>2</v>
      </c>
      <c r="M93">
        <v>0</v>
      </c>
      <c r="N93">
        <v>1</v>
      </c>
      <c r="P93">
        <v>4</v>
      </c>
      <c r="Q93">
        <f t="shared" si="4"/>
        <v>3.0303030303030304E-2</v>
      </c>
      <c r="R93">
        <v>22</v>
      </c>
    </row>
    <row r="94" spans="1:18" x14ac:dyDescent="0.25">
      <c r="A94" t="s">
        <v>100</v>
      </c>
      <c r="B94" t="s">
        <v>19</v>
      </c>
      <c r="C94">
        <f t="shared" si="3"/>
        <v>14</v>
      </c>
      <c r="D94">
        <v>3</v>
      </c>
      <c r="E94">
        <v>1</v>
      </c>
      <c r="F94">
        <v>1</v>
      </c>
      <c r="H94">
        <v>4</v>
      </c>
      <c r="J94">
        <v>1</v>
      </c>
      <c r="K94">
        <v>4</v>
      </c>
      <c r="Q94">
        <f t="shared" si="4"/>
        <v>0</v>
      </c>
      <c r="R94">
        <v>3</v>
      </c>
    </row>
    <row r="95" spans="1:18" x14ac:dyDescent="0.25">
      <c r="A95" t="s">
        <v>275</v>
      </c>
      <c r="B95" t="s">
        <v>19</v>
      </c>
      <c r="C95">
        <f t="shared" si="3"/>
        <v>34</v>
      </c>
      <c r="D95">
        <v>3</v>
      </c>
      <c r="E95">
        <v>15</v>
      </c>
      <c r="F95">
        <v>3</v>
      </c>
      <c r="G95">
        <v>2</v>
      </c>
      <c r="H95">
        <v>2</v>
      </c>
      <c r="I95">
        <v>0</v>
      </c>
      <c r="J95">
        <v>4</v>
      </c>
      <c r="K95">
        <v>0</v>
      </c>
      <c r="L95">
        <v>4</v>
      </c>
      <c r="M95">
        <v>0</v>
      </c>
      <c r="N95">
        <v>0</v>
      </c>
      <c r="P95">
        <v>1</v>
      </c>
      <c r="Q95">
        <f t="shared" si="4"/>
        <v>0</v>
      </c>
      <c r="R95">
        <v>4</v>
      </c>
    </row>
    <row r="96" spans="1:18" x14ac:dyDescent="0.25">
      <c r="A96" t="s">
        <v>194</v>
      </c>
      <c r="B96" t="s">
        <v>19</v>
      </c>
      <c r="C96">
        <f t="shared" si="3"/>
        <v>18</v>
      </c>
      <c r="D96">
        <v>1</v>
      </c>
      <c r="E96">
        <v>7</v>
      </c>
      <c r="F96">
        <v>1</v>
      </c>
      <c r="G96">
        <v>0</v>
      </c>
      <c r="H96">
        <v>4</v>
      </c>
      <c r="I96">
        <v>0</v>
      </c>
      <c r="J96">
        <v>1</v>
      </c>
      <c r="K96">
        <v>2</v>
      </c>
      <c r="L96">
        <v>0</v>
      </c>
      <c r="M96">
        <v>0</v>
      </c>
      <c r="N96">
        <v>2</v>
      </c>
      <c r="P96">
        <v>0</v>
      </c>
      <c r="Q96">
        <f t="shared" si="4"/>
        <v>0.1111111111111111</v>
      </c>
      <c r="R96">
        <v>4</v>
      </c>
    </row>
    <row r="97" spans="1:18" x14ac:dyDescent="0.25">
      <c r="A97" t="s">
        <v>41</v>
      </c>
      <c r="B97" t="s">
        <v>19</v>
      </c>
      <c r="C97">
        <f t="shared" si="3"/>
        <v>25</v>
      </c>
      <c r="E97">
        <v>3</v>
      </c>
      <c r="F97">
        <v>9</v>
      </c>
      <c r="G97">
        <v>1</v>
      </c>
      <c r="H97">
        <v>10</v>
      </c>
      <c r="K97">
        <v>2</v>
      </c>
      <c r="Q97">
        <f t="shared" si="4"/>
        <v>0</v>
      </c>
      <c r="R97">
        <v>7</v>
      </c>
    </row>
    <row r="98" spans="1:18" x14ac:dyDescent="0.25">
      <c r="A98" t="s">
        <v>116</v>
      </c>
      <c r="B98" t="s">
        <v>19</v>
      </c>
      <c r="C98">
        <f t="shared" si="3"/>
        <v>65</v>
      </c>
      <c r="D98">
        <v>4</v>
      </c>
      <c r="E98">
        <v>13</v>
      </c>
      <c r="F98">
        <v>12</v>
      </c>
      <c r="G98">
        <v>2</v>
      </c>
      <c r="H98">
        <v>26</v>
      </c>
      <c r="I98">
        <v>0</v>
      </c>
      <c r="J98">
        <v>0</v>
      </c>
      <c r="K98">
        <v>5</v>
      </c>
      <c r="L98">
        <v>0</v>
      </c>
      <c r="M98">
        <v>0</v>
      </c>
      <c r="N98">
        <v>3</v>
      </c>
      <c r="P98">
        <v>0</v>
      </c>
      <c r="Q98">
        <f t="shared" si="4"/>
        <v>4.6153846153846156E-2</v>
      </c>
      <c r="R98">
        <v>6</v>
      </c>
    </row>
    <row r="99" spans="1:18" x14ac:dyDescent="0.25">
      <c r="A99" t="s">
        <v>147</v>
      </c>
      <c r="B99" t="s">
        <v>19</v>
      </c>
      <c r="C99">
        <f t="shared" si="3"/>
        <v>105</v>
      </c>
      <c r="D99">
        <v>10</v>
      </c>
      <c r="E99">
        <v>13</v>
      </c>
      <c r="F99">
        <v>12</v>
      </c>
      <c r="G99">
        <v>3</v>
      </c>
      <c r="H99">
        <v>28</v>
      </c>
      <c r="I99">
        <v>5</v>
      </c>
      <c r="J99">
        <v>15</v>
      </c>
      <c r="K99">
        <v>15</v>
      </c>
      <c r="L99">
        <v>4</v>
      </c>
      <c r="M99">
        <v>0</v>
      </c>
      <c r="Q99">
        <f t="shared" si="4"/>
        <v>0</v>
      </c>
      <c r="R99">
        <v>20</v>
      </c>
    </row>
    <row r="100" spans="1:18" x14ac:dyDescent="0.25">
      <c r="A100" t="s">
        <v>245</v>
      </c>
      <c r="B100" t="s">
        <v>19</v>
      </c>
      <c r="C100">
        <f t="shared" si="3"/>
        <v>24</v>
      </c>
      <c r="D100">
        <v>1</v>
      </c>
      <c r="E100">
        <v>10</v>
      </c>
      <c r="F100">
        <v>1</v>
      </c>
      <c r="G100">
        <v>0</v>
      </c>
      <c r="H100">
        <v>7</v>
      </c>
      <c r="I100">
        <v>0</v>
      </c>
      <c r="J100">
        <v>1</v>
      </c>
      <c r="K100">
        <v>3</v>
      </c>
      <c r="L100">
        <v>1</v>
      </c>
      <c r="M100">
        <v>0</v>
      </c>
      <c r="N100">
        <v>0</v>
      </c>
      <c r="P100">
        <v>0</v>
      </c>
      <c r="Q100">
        <f t="shared" si="4"/>
        <v>0</v>
      </c>
      <c r="R100">
        <v>0</v>
      </c>
    </row>
    <row r="101" spans="1:18" x14ac:dyDescent="0.25">
      <c r="A101" t="s">
        <v>195</v>
      </c>
      <c r="B101" t="s">
        <v>19</v>
      </c>
      <c r="C101">
        <f t="shared" si="3"/>
        <v>4</v>
      </c>
      <c r="F101">
        <v>2</v>
      </c>
      <c r="H101">
        <v>1</v>
      </c>
      <c r="K101">
        <v>1</v>
      </c>
      <c r="Q101">
        <f t="shared" si="4"/>
        <v>0</v>
      </c>
      <c r="R101">
        <v>1</v>
      </c>
    </row>
    <row r="102" spans="1:18" x14ac:dyDescent="0.25">
      <c r="A102" t="s">
        <v>174</v>
      </c>
      <c r="B102" t="s">
        <v>175</v>
      </c>
      <c r="C102">
        <f t="shared" si="3"/>
        <v>58</v>
      </c>
      <c r="D102">
        <v>9</v>
      </c>
      <c r="E102">
        <v>14</v>
      </c>
      <c r="F102">
        <v>3</v>
      </c>
      <c r="G102">
        <v>0</v>
      </c>
      <c r="H102">
        <v>14</v>
      </c>
      <c r="I102">
        <v>2</v>
      </c>
      <c r="J102">
        <v>9</v>
      </c>
      <c r="K102">
        <v>2</v>
      </c>
      <c r="L102">
        <v>3</v>
      </c>
      <c r="M102">
        <v>0</v>
      </c>
      <c r="N102">
        <v>0</v>
      </c>
      <c r="P102">
        <v>2</v>
      </c>
      <c r="Q102">
        <f t="shared" si="4"/>
        <v>0</v>
      </c>
      <c r="R102">
        <v>5</v>
      </c>
    </row>
    <row r="103" spans="1:18" x14ac:dyDescent="0.25">
      <c r="A103" t="s">
        <v>179</v>
      </c>
      <c r="B103" t="s">
        <v>19</v>
      </c>
      <c r="C103">
        <f t="shared" si="3"/>
        <v>32</v>
      </c>
      <c r="D103">
        <v>2</v>
      </c>
      <c r="E103">
        <v>14</v>
      </c>
      <c r="F103">
        <v>7</v>
      </c>
      <c r="G103">
        <v>0</v>
      </c>
      <c r="H103">
        <v>5</v>
      </c>
      <c r="I103">
        <v>0</v>
      </c>
      <c r="J103">
        <v>0</v>
      </c>
      <c r="K103">
        <v>4</v>
      </c>
      <c r="L103">
        <v>0</v>
      </c>
      <c r="M103">
        <v>0</v>
      </c>
      <c r="N103">
        <v>0</v>
      </c>
      <c r="P103">
        <v>0</v>
      </c>
      <c r="Q103">
        <f t="shared" si="4"/>
        <v>0</v>
      </c>
      <c r="R103">
        <v>5</v>
      </c>
    </row>
    <row r="104" spans="1:18" x14ac:dyDescent="0.25">
      <c r="A104" t="s">
        <v>180</v>
      </c>
      <c r="B104" t="s">
        <v>19</v>
      </c>
      <c r="C104">
        <f t="shared" si="3"/>
        <v>9</v>
      </c>
      <c r="F104">
        <v>3</v>
      </c>
      <c r="H104">
        <v>4</v>
      </c>
      <c r="J104">
        <v>1</v>
      </c>
      <c r="K104">
        <v>1</v>
      </c>
      <c r="Q104">
        <f t="shared" si="4"/>
        <v>0</v>
      </c>
      <c r="R104">
        <v>4</v>
      </c>
    </row>
    <row r="105" spans="1:18" x14ac:dyDescent="0.25">
      <c r="A105" t="s">
        <v>81</v>
      </c>
      <c r="B105" t="s">
        <v>30</v>
      </c>
      <c r="C105">
        <f t="shared" si="3"/>
        <v>110</v>
      </c>
      <c r="D105">
        <v>27</v>
      </c>
      <c r="E105">
        <v>1</v>
      </c>
      <c r="F105">
        <v>1</v>
      </c>
      <c r="G105">
        <v>1</v>
      </c>
      <c r="H105">
        <v>36</v>
      </c>
      <c r="I105">
        <v>6</v>
      </c>
      <c r="J105">
        <v>14</v>
      </c>
      <c r="K105">
        <v>6</v>
      </c>
      <c r="L105">
        <v>4</v>
      </c>
      <c r="M105">
        <v>12</v>
      </c>
      <c r="N105">
        <v>0</v>
      </c>
      <c r="P105">
        <v>2</v>
      </c>
      <c r="Q105">
        <f t="shared" si="4"/>
        <v>0.10909090909090909</v>
      </c>
      <c r="R105">
        <v>14</v>
      </c>
    </row>
    <row r="106" spans="1:18" x14ac:dyDescent="0.25">
      <c r="A106" t="s">
        <v>144</v>
      </c>
      <c r="B106" t="s">
        <v>615</v>
      </c>
      <c r="C106">
        <f t="shared" si="3"/>
        <v>39</v>
      </c>
      <c r="D106">
        <v>0</v>
      </c>
      <c r="E106">
        <v>0</v>
      </c>
      <c r="F106">
        <v>6</v>
      </c>
      <c r="G106">
        <v>0</v>
      </c>
      <c r="H106">
        <v>20</v>
      </c>
      <c r="I106">
        <v>2</v>
      </c>
      <c r="J106">
        <v>2</v>
      </c>
      <c r="K106">
        <v>7</v>
      </c>
      <c r="L106">
        <v>1</v>
      </c>
      <c r="M106">
        <v>1</v>
      </c>
      <c r="N106">
        <v>0</v>
      </c>
      <c r="P106">
        <v>0</v>
      </c>
      <c r="Q106">
        <f t="shared" si="4"/>
        <v>2.564102564102564E-2</v>
      </c>
      <c r="R106">
        <v>5</v>
      </c>
    </row>
    <row r="107" spans="1:18" x14ac:dyDescent="0.25">
      <c r="A107" t="s">
        <v>152</v>
      </c>
      <c r="B107" t="s">
        <v>153</v>
      </c>
      <c r="C107">
        <f t="shared" si="3"/>
        <v>26</v>
      </c>
      <c r="D107">
        <v>0</v>
      </c>
      <c r="E107">
        <v>18</v>
      </c>
      <c r="F107">
        <v>2</v>
      </c>
      <c r="G107">
        <v>0</v>
      </c>
      <c r="H107">
        <v>4</v>
      </c>
      <c r="I107">
        <v>0</v>
      </c>
      <c r="J107">
        <v>1</v>
      </c>
      <c r="L107">
        <v>1</v>
      </c>
      <c r="Q107">
        <f t="shared" si="4"/>
        <v>0</v>
      </c>
      <c r="R107">
        <v>9</v>
      </c>
    </row>
    <row r="108" spans="1:18" x14ac:dyDescent="0.25">
      <c r="A108" t="s">
        <v>152</v>
      </c>
      <c r="B108" t="s">
        <v>19</v>
      </c>
      <c r="C108">
        <f t="shared" si="3"/>
        <v>49</v>
      </c>
      <c r="D108">
        <v>5</v>
      </c>
      <c r="E108">
        <v>16</v>
      </c>
      <c r="F108">
        <v>5</v>
      </c>
      <c r="G108">
        <v>0</v>
      </c>
      <c r="H108">
        <v>11</v>
      </c>
      <c r="I108">
        <v>1</v>
      </c>
      <c r="J108">
        <v>7</v>
      </c>
      <c r="L108">
        <v>2</v>
      </c>
      <c r="N108">
        <v>2</v>
      </c>
      <c r="Q108">
        <f t="shared" si="4"/>
        <v>4.0816326530612242E-2</v>
      </c>
      <c r="R108">
        <v>14</v>
      </c>
    </row>
    <row r="109" spans="1:18" x14ac:dyDescent="0.25">
      <c r="A109" t="s">
        <v>53</v>
      </c>
      <c r="B109" t="s">
        <v>19</v>
      </c>
      <c r="C109">
        <f t="shared" si="3"/>
        <v>38</v>
      </c>
      <c r="D109">
        <v>4</v>
      </c>
      <c r="E109">
        <v>12</v>
      </c>
      <c r="F109">
        <v>6</v>
      </c>
      <c r="G109">
        <v>0</v>
      </c>
      <c r="H109">
        <v>5</v>
      </c>
      <c r="I109">
        <v>0</v>
      </c>
      <c r="J109">
        <v>2</v>
      </c>
      <c r="K109">
        <v>5</v>
      </c>
      <c r="L109">
        <v>1</v>
      </c>
      <c r="M109">
        <v>3</v>
      </c>
      <c r="N109">
        <v>0</v>
      </c>
      <c r="P109">
        <v>0</v>
      </c>
      <c r="Q109">
        <f t="shared" si="4"/>
        <v>7.8947368421052627E-2</v>
      </c>
      <c r="R109">
        <v>2</v>
      </c>
    </row>
    <row r="110" spans="1:18" x14ac:dyDescent="0.25">
      <c r="A110" t="s">
        <v>57</v>
      </c>
      <c r="B110" t="s">
        <v>19</v>
      </c>
      <c r="C110">
        <f t="shared" si="3"/>
        <v>39</v>
      </c>
      <c r="D110">
        <v>2</v>
      </c>
      <c r="E110">
        <v>13</v>
      </c>
      <c r="F110">
        <v>9</v>
      </c>
      <c r="G110">
        <v>1</v>
      </c>
      <c r="H110">
        <v>9</v>
      </c>
      <c r="I110">
        <v>2</v>
      </c>
      <c r="L110">
        <v>2</v>
      </c>
      <c r="P110">
        <v>1</v>
      </c>
      <c r="Q110">
        <f t="shared" si="4"/>
        <v>0</v>
      </c>
      <c r="R110">
        <v>3</v>
      </c>
    </row>
    <row r="111" spans="1:18" x14ac:dyDescent="0.25">
      <c r="A111" t="s">
        <v>90</v>
      </c>
      <c r="B111" t="s">
        <v>19</v>
      </c>
      <c r="C111">
        <f t="shared" si="3"/>
        <v>59</v>
      </c>
      <c r="D111">
        <v>3</v>
      </c>
      <c r="E111">
        <v>20</v>
      </c>
      <c r="F111">
        <v>6</v>
      </c>
      <c r="G111">
        <v>0</v>
      </c>
      <c r="H111">
        <v>16</v>
      </c>
      <c r="I111">
        <v>0</v>
      </c>
      <c r="J111">
        <v>0</v>
      </c>
      <c r="K111">
        <v>2</v>
      </c>
      <c r="L111">
        <v>8</v>
      </c>
      <c r="M111">
        <v>1</v>
      </c>
      <c r="N111">
        <v>1</v>
      </c>
      <c r="P111">
        <v>2</v>
      </c>
      <c r="Q111">
        <f t="shared" si="4"/>
        <v>3.3898305084745763E-2</v>
      </c>
      <c r="R111">
        <v>2</v>
      </c>
    </row>
    <row r="112" spans="1:18" x14ac:dyDescent="0.25">
      <c r="A112" t="s">
        <v>101</v>
      </c>
      <c r="B112" t="s">
        <v>19</v>
      </c>
      <c r="C112">
        <f t="shared" si="3"/>
        <v>57</v>
      </c>
      <c r="D112">
        <v>3</v>
      </c>
      <c r="E112">
        <v>7</v>
      </c>
      <c r="F112">
        <v>10</v>
      </c>
      <c r="G112">
        <v>12</v>
      </c>
      <c r="H112">
        <v>6</v>
      </c>
      <c r="I112">
        <v>5</v>
      </c>
      <c r="J112">
        <v>4</v>
      </c>
      <c r="K112">
        <v>3</v>
      </c>
      <c r="L112">
        <v>4</v>
      </c>
      <c r="P112">
        <v>3</v>
      </c>
      <c r="Q112">
        <f t="shared" si="4"/>
        <v>0</v>
      </c>
      <c r="R112">
        <v>17</v>
      </c>
    </row>
    <row r="113" spans="1:18" x14ac:dyDescent="0.25">
      <c r="A113" t="s">
        <v>172</v>
      </c>
      <c r="B113" t="s">
        <v>19</v>
      </c>
      <c r="C113">
        <f t="shared" si="3"/>
        <v>22</v>
      </c>
      <c r="D113">
        <v>1</v>
      </c>
      <c r="E113">
        <v>5</v>
      </c>
      <c r="F113">
        <v>1</v>
      </c>
      <c r="G113">
        <v>0</v>
      </c>
      <c r="H113">
        <v>9</v>
      </c>
      <c r="I113">
        <v>0</v>
      </c>
      <c r="J113">
        <v>1</v>
      </c>
      <c r="K113">
        <v>4</v>
      </c>
      <c r="L113">
        <v>1</v>
      </c>
      <c r="M113">
        <v>0</v>
      </c>
      <c r="N113">
        <v>0</v>
      </c>
      <c r="P113">
        <v>0</v>
      </c>
      <c r="Q113">
        <f t="shared" si="4"/>
        <v>0</v>
      </c>
      <c r="R113">
        <v>4</v>
      </c>
    </row>
    <row r="114" spans="1:18" x14ac:dyDescent="0.25">
      <c r="A114" t="s">
        <v>243</v>
      </c>
      <c r="B114" t="s">
        <v>19</v>
      </c>
      <c r="C114">
        <f t="shared" si="3"/>
        <v>52</v>
      </c>
      <c r="D114">
        <v>15</v>
      </c>
      <c r="E114">
        <v>11</v>
      </c>
      <c r="F114">
        <v>6</v>
      </c>
      <c r="G114">
        <v>0</v>
      </c>
      <c r="H114">
        <v>7</v>
      </c>
      <c r="I114">
        <v>0</v>
      </c>
      <c r="J114">
        <v>0</v>
      </c>
      <c r="K114">
        <v>4</v>
      </c>
      <c r="L114">
        <v>2</v>
      </c>
      <c r="M114">
        <v>1</v>
      </c>
      <c r="N114">
        <v>6</v>
      </c>
      <c r="P114">
        <v>0</v>
      </c>
      <c r="Q114">
        <f t="shared" si="4"/>
        <v>0.13461538461538461</v>
      </c>
      <c r="R114">
        <v>4</v>
      </c>
    </row>
    <row r="115" spans="1:18" x14ac:dyDescent="0.25">
      <c r="A115" t="s">
        <v>131</v>
      </c>
      <c r="B115" t="s">
        <v>19</v>
      </c>
      <c r="C115">
        <f t="shared" si="3"/>
        <v>20</v>
      </c>
      <c r="D115">
        <v>2</v>
      </c>
      <c r="E115">
        <v>3</v>
      </c>
      <c r="F115">
        <v>3</v>
      </c>
      <c r="H115">
        <v>6</v>
      </c>
      <c r="J115">
        <v>2</v>
      </c>
      <c r="K115">
        <v>1</v>
      </c>
      <c r="L115">
        <v>3</v>
      </c>
      <c r="Q115">
        <f t="shared" si="4"/>
        <v>0</v>
      </c>
    </row>
    <row r="116" spans="1:18" x14ac:dyDescent="0.25">
      <c r="A116" t="s">
        <v>132</v>
      </c>
      <c r="B116" t="s">
        <v>19</v>
      </c>
      <c r="C116">
        <f t="shared" si="3"/>
        <v>22</v>
      </c>
      <c r="E116">
        <v>1</v>
      </c>
      <c r="F116">
        <v>8</v>
      </c>
      <c r="H116">
        <v>6</v>
      </c>
      <c r="J116">
        <v>2</v>
      </c>
      <c r="K116">
        <v>2</v>
      </c>
      <c r="L116">
        <v>2</v>
      </c>
      <c r="N116">
        <v>1</v>
      </c>
      <c r="Q116">
        <f t="shared" si="4"/>
        <v>4.5454545454545456E-2</v>
      </c>
      <c r="R116">
        <v>1</v>
      </c>
    </row>
    <row r="117" spans="1:18" x14ac:dyDescent="0.25">
      <c r="A117" t="s">
        <v>133</v>
      </c>
      <c r="B117" t="s">
        <v>49</v>
      </c>
      <c r="C117">
        <f t="shared" si="3"/>
        <v>21</v>
      </c>
      <c r="D117">
        <v>0</v>
      </c>
      <c r="E117">
        <v>4</v>
      </c>
      <c r="F117">
        <v>4</v>
      </c>
      <c r="G117">
        <v>0</v>
      </c>
      <c r="H117">
        <v>10</v>
      </c>
      <c r="I117">
        <v>0</v>
      </c>
      <c r="J117">
        <v>0</v>
      </c>
      <c r="K117">
        <v>2</v>
      </c>
      <c r="L117">
        <v>0</v>
      </c>
      <c r="M117">
        <v>0</v>
      </c>
      <c r="N117">
        <v>1</v>
      </c>
      <c r="P117">
        <v>0</v>
      </c>
      <c r="Q117">
        <f t="shared" si="4"/>
        <v>4.7619047619047616E-2</v>
      </c>
      <c r="R117">
        <v>0</v>
      </c>
    </row>
    <row r="118" spans="1:18" x14ac:dyDescent="0.25">
      <c r="A118" t="s">
        <v>171</v>
      </c>
      <c r="B118" t="s">
        <v>19</v>
      </c>
      <c r="C118">
        <f t="shared" si="3"/>
        <v>24</v>
      </c>
      <c r="E118">
        <v>3</v>
      </c>
      <c r="F118">
        <v>2</v>
      </c>
      <c r="H118">
        <v>12</v>
      </c>
      <c r="I118">
        <v>1</v>
      </c>
      <c r="K118">
        <v>1</v>
      </c>
      <c r="L118">
        <v>4</v>
      </c>
      <c r="P118">
        <v>1</v>
      </c>
      <c r="Q118">
        <f t="shared" si="4"/>
        <v>0</v>
      </c>
      <c r="R118">
        <v>3</v>
      </c>
    </row>
    <row r="119" spans="1:18" x14ac:dyDescent="0.25">
      <c r="A119" t="s">
        <v>44</v>
      </c>
      <c r="B119" t="s">
        <v>19</v>
      </c>
      <c r="C119">
        <f t="shared" si="3"/>
        <v>11</v>
      </c>
      <c r="E119">
        <v>2</v>
      </c>
      <c r="F119">
        <v>1</v>
      </c>
      <c r="H119">
        <v>4</v>
      </c>
      <c r="J119">
        <v>1</v>
      </c>
      <c r="K119">
        <v>3</v>
      </c>
      <c r="Q119">
        <f t="shared" si="4"/>
        <v>0</v>
      </c>
      <c r="R119">
        <v>1</v>
      </c>
    </row>
    <row r="120" spans="1:18" x14ac:dyDescent="0.25">
      <c r="A120" t="s">
        <v>235</v>
      </c>
      <c r="B120" t="s">
        <v>19</v>
      </c>
      <c r="C120">
        <f t="shared" si="3"/>
        <v>18</v>
      </c>
      <c r="E120">
        <v>2</v>
      </c>
      <c r="F120">
        <v>3</v>
      </c>
      <c r="H120">
        <v>8</v>
      </c>
      <c r="J120">
        <v>1</v>
      </c>
      <c r="K120">
        <v>3</v>
      </c>
      <c r="N120">
        <v>1</v>
      </c>
      <c r="Q120">
        <f t="shared" si="4"/>
        <v>5.5555555555555552E-2</v>
      </c>
      <c r="R120">
        <v>37</v>
      </c>
    </row>
    <row r="121" spans="1:18" x14ac:dyDescent="0.25">
      <c r="A121" t="s">
        <v>176</v>
      </c>
      <c r="B121" t="s">
        <v>49</v>
      </c>
      <c r="C121">
        <f t="shared" si="3"/>
        <v>82</v>
      </c>
      <c r="D121">
        <v>5</v>
      </c>
      <c r="E121">
        <v>7</v>
      </c>
      <c r="F121">
        <v>6</v>
      </c>
      <c r="G121">
        <v>1</v>
      </c>
      <c r="H121">
        <v>14</v>
      </c>
      <c r="I121">
        <v>2</v>
      </c>
      <c r="J121">
        <v>0</v>
      </c>
      <c r="K121">
        <v>14</v>
      </c>
      <c r="L121">
        <v>9</v>
      </c>
      <c r="M121">
        <v>1</v>
      </c>
      <c r="N121">
        <v>23</v>
      </c>
      <c r="P121">
        <v>0</v>
      </c>
      <c r="Q121">
        <f t="shared" si="4"/>
        <v>0.29268292682926828</v>
      </c>
      <c r="R121">
        <v>67</v>
      </c>
    </row>
    <row r="122" spans="1:18" x14ac:dyDescent="0.25">
      <c r="A122" t="s">
        <v>181</v>
      </c>
      <c r="B122" t="s">
        <v>49</v>
      </c>
      <c r="C122">
        <f t="shared" si="3"/>
        <v>19</v>
      </c>
      <c r="D122">
        <v>2</v>
      </c>
      <c r="E122">
        <v>5</v>
      </c>
      <c r="F122">
        <v>7</v>
      </c>
      <c r="H122">
        <v>1</v>
      </c>
      <c r="J122">
        <v>1</v>
      </c>
      <c r="K122">
        <v>2</v>
      </c>
      <c r="L122">
        <v>1</v>
      </c>
      <c r="Q122">
        <f t="shared" si="4"/>
        <v>0</v>
      </c>
      <c r="R122">
        <v>1</v>
      </c>
    </row>
    <row r="123" spans="1:18" x14ac:dyDescent="0.25">
      <c r="A123" t="s">
        <v>177</v>
      </c>
      <c r="B123" t="s">
        <v>19</v>
      </c>
      <c r="C123">
        <f t="shared" si="3"/>
        <v>19</v>
      </c>
      <c r="D123">
        <v>1</v>
      </c>
      <c r="E123">
        <v>2</v>
      </c>
      <c r="F123">
        <v>14</v>
      </c>
      <c r="G123">
        <v>1</v>
      </c>
      <c r="J123">
        <v>1</v>
      </c>
      <c r="Q123">
        <f t="shared" si="4"/>
        <v>0</v>
      </c>
    </row>
    <row r="124" spans="1:18" x14ac:dyDescent="0.25">
      <c r="A124" t="s">
        <v>178</v>
      </c>
      <c r="B124" t="s">
        <v>19</v>
      </c>
      <c r="C124">
        <f t="shared" si="3"/>
        <v>30</v>
      </c>
      <c r="D124">
        <v>3</v>
      </c>
      <c r="E124">
        <v>5</v>
      </c>
      <c r="F124">
        <v>5</v>
      </c>
      <c r="G124">
        <v>0</v>
      </c>
      <c r="H124">
        <v>8</v>
      </c>
      <c r="J124">
        <v>3</v>
      </c>
      <c r="K124">
        <v>5</v>
      </c>
      <c r="N124">
        <v>1</v>
      </c>
      <c r="Q124">
        <f t="shared" ref="Q124:Q155" si="5">(M124+N124)/(C124-O124)</f>
        <v>3.3333333333333333E-2</v>
      </c>
      <c r="R124">
        <v>15</v>
      </c>
    </row>
    <row r="125" spans="1:18" x14ac:dyDescent="0.25">
      <c r="A125" t="s">
        <v>237</v>
      </c>
      <c r="B125" t="s">
        <v>19</v>
      </c>
      <c r="C125">
        <f t="shared" si="3"/>
        <v>22</v>
      </c>
      <c r="D125">
        <v>2</v>
      </c>
      <c r="E125">
        <v>4</v>
      </c>
      <c r="F125">
        <v>2</v>
      </c>
      <c r="G125">
        <v>0</v>
      </c>
      <c r="H125">
        <v>10</v>
      </c>
      <c r="I125">
        <v>0</v>
      </c>
      <c r="J125">
        <v>0</v>
      </c>
      <c r="K125">
        <v>4</v>
      </c>
      <c r="L125">
        <v>0</v>
      </c>
      <c r="M125">
        <v>0</v>
      </c>
      <c r="N125">
        <v>0</v>
      </c>
      <c r="P125">
        <v>0</v>
      </c>
      <c r="Q125">
        <f t="shared" si="5"/>
        <v>0</v>
      </c>
      <c r="R125">
        <v>2</v>
      </c>
    </row>
    <row r="126" spans="1:18" x14ac:dyDescent="0.25">
      <c r="A126" t="s">
        <v>188</v>
      </c>
      <c r="B126" t="s">
        <v>19</v>
      </c>
      <c r="C126">
        <f t="shared" si="3"/>
        <v>125</v>
      </c>
      <c r="D126">
        <v>28</v>
      </c>
      <c r="E126">
        <v>66</v>
      </c>
      <c r="F126">
        <v>5</v>
      </c>
      <c r="G126">
        <v>0</v>
      </c>
      <c r="H126">
        <v>3</v>
      </c>
      <c r="I126">
        <v>0</v>
      </c>
      <c r="J126">
        <v>5</v>
      </c>
      <c r="K126">
        <v>6</v>
      </c>
      <c r="L126">
        <v>0</v>
      </c>
      <c r="M126">
        <v>0</v>
      </c>
      <c r="N126">
        <v>0</v>
      </c>
      <c r="P126">
        <v>12</v>
      </c>
      <c r="Q126">
        <f t="shared" si="5"/>
        <v>0</v>
      </c>
      <c r="R126">
        <v>20</v>
      </c>
    </row>
    <row r="127" spans="1:18" x14ac:dyDescent="0.25">
      <c r="A127" t="s">
        <v>148</v>
      </c>
      <c r="B127" t="s">
        <v>19</v>
      </c>
      <c r="C127">
        <f t="shared" si="3"/>
        <v>58</v>
      </c>
      <c r="D127">
        <v>3</v>
      </c>
      <c r="E127">
        <v>22</v>
      </c>
      <c r="F127">
        <v>1</v>
      </c>
      <c r="G127">
        <v>12</v>
      </c>
      <c r="H127">
        <v>4</v>
      </c>
      <c r="I127">
        <v>0</v>
      </c>
      <c r="J127">
        <v>9</v>
      </c>
      <c r="K127">
        <v>0</v>
      </c>
      <c r="L127">
        <v>4</v>
      </c>
      <c r="M127">
        <v>1</v>
      </c>
      <c r="N127">
        <v>2</v>
      </c>
      <c r="P127">
        <v>0</v>
      </c>
      <c r="Q127">
        <f t="shared" si="5"/>
        <v>5.1724137931034482E-2</v>
      </c>
      <c r="R127">
        <v>1</v>
      </c>
    </row>
    <row r="128" spans="1:18" x14ac:dyDescent="0.25">
      <c r="A128" t="s">
        <v>55</v>
      </c>
      <c r="B128" t="s">
        <v>19</v>
      </c>
      <c r="C128">
        <f t="shared" si="3"/>
        <v>13</v>
      </c>
      <c r="D128">
        <v>2</v>
      </c>
      <c r="E128">
        <v>8</v>
      </c>
      <c r="F128">
        <v>2</v>
      </c>
      <c r="I128">
        <v>1</v>
      </c>
      <c r="Q128">
        <f t="shared" si="5"/>
        <v>0</v>
      </c>
      <c r="R128">
        <v>2</v>
      </c>
    </row>
    <row r="129" spans="1:18" x14ac:dyDescent="0.25">
      <c r="A129" t="s">
        <v>117</v>
      </c>
      <c r="B129" t="s">
        <v>19</v>
      </c>
      <c r="C129">
        <f t="shared" si="3"/>
        <v>43</v>
      </c>
      <c r="D129">
        <v>9</v>
      </c>
      <c r="E129">
        <v>11</v>
      </c>
      <c r="F129">
        <v>9</v>
      </c>
      <c r="H129">
        <v>6</v>
      </c>
      <c r="J129">
        <v>3</v>
      </c>
      <c r="K129">
        <v>4</v>
      </c>
      <c r="L129">
        <v>1</v>
      </c>
      <c r="Q129">
        <f t="shared" si="5"/>
        <v>0</v>
      </c>
      <c r="R129">
        <v>28</v>
      </c>
    </row>
    <row r="130" spans="1:18" x14ac:dyDescent="0.25">
      <c r="A130" t="s">
        <v>35</v>
      </c>
      <c r="B130" t="s">
        <v>19</v>
      </c>
      <c r="C130">
        <f t="shared" si="3"/>
        <v>52</v>
      </c>
      <c r="D130">
        <v>6</v>
      </c>
      <c r="E130">
        <v>9</v>
      </c>
      <c r="F130">
        <v>9</v>
      </c>
      <c r="G130">
        <v>4</v>
      </c>
      <c r="H130">
        <v>5</v>
      </c>
      <c r="I130">
        <v>1</v>
      </c>
      <c r="J130">
        <v>1</v>
      </c>
      <c r="K130">
        <v>3</v>
      </c>
      <c r="L130">
        <v>6</v>
      </c>
      <c r="M130">
        <v>2</v>
      </c>
      <c r="N130">
        <v>3</v>
      </c>
      <c r="P130">
        <v>3</v>
      </c>
      <c r="Q130">
        <f t="shared" si="5"/>
        <v>9.6153846153846159E-2</v>
      </c>
      <c r="R130">
        <v>18</v>
      </c>
    </row>
    <row r="131" spans="1:18" x14ac:dyDescent="0.25">
      <c r="A131" t="s">
        <v>204</v>
      </c>
      <c r="B131" t="s">
        <v>19</v>
      </c>
      <c r="C131">
        <f t="shared" ref="C131:C174" si="6">SUM(D131+E131+F131+G131+H131+I131+J131+K131+L131+M131+N131+P131)</f>
        <v>28</v>
      </c>
      <c r="D131">
        <v>1</v>
      </c>
      <c r="E131">
        <v>4</v>
      </c>
      <c r="F131">
        <v>6</v>
      </c>
      <c r="G131">
        <v>0</v>
      </c>
      <c r="H131">
        <v>8</v>
      </c>
      <c r="I131">
        <v>0</v>
      </c>
      <c r="J131">
        <v>2</v>
      </c>
      <c r="K131">
        <v>3</v>
      </c>
      <c r="L131">
        <v>0</v>
      </c>
      <c r="M131">
        <v>0</v>
      </c>
      <c r="N131">
        <v>1</v>
      </c>
      <c r="P131">
        <v>3</v>
      </c>
      <c r="Q131">
        <f t="shared" si="5"/>
        <v>3.5714285714285712E-2</v>
      </c>
      <c r="R131">
        <v>1</v>
      </c>
    </row>
    <row r="132" spans="1:18" x14ac:dyDescent="0.25">
      <c r="A132" t="s">
        <v>78</v>
      </c>
      <c r="B132" t="s">
        <v>19</v>
      </c>
      <c r="C132">
        <f t="shared" si="6"/>
        <v>42</v>
      </c>
      <c r="D132">
        <v>4</v>
      </c>
      <c r="E132">
        <v>6</v>
      </c>
      <c r="F132">
        <v>5</v>
      </c>
      <c r="G132">
        <v>2</v>
      </c>
      <c r="H132">
        <v>7</v>
      </c>
      <c r="I132">
        <v>2</v>
      </c>
      <c r="J132">
        <v>2</v>
      </c>
      <c r="K132">
        <v>9</v>
      </c>
      <c r="L132">
        <v>0</v>
      </c>
      <c r="M132">
        <v>3</v>
      </c>
      <c r="N132">
        <v>2</v>
      </c>
      <c r="P132">
        <v>0</v>
      </c>
      <c r="Q132">
        <f t="shared" si="5"/>
        <v>0.11904761904761904</v>
      </c>
      <c r="R132">
        <v>2</v>
      </c>
    </row>
    <row r="133" spans="1:18" x14ac:dyDescent="0.25">
      <c r="A133" t="s">
        <v>22</v>
      </c>
      <c r="B133" t="s">
        <v>19</v>
      </c>
      <c r="C133">
        <f t="shared" si="6"/>
        <v>22</v>
      </c>
      <c r="D133">
        <v>0</v>
      </c>
      <c r="E133">
        <v>6</v>
      </c>
      <c r="F133">
        <v>2</v>
      </c>
      <c r="G133">
        <v>0</v>
      </c>
      <c r="H133">
        <v>6</v>
      </c>
      <c r="I133">
        <v>0</v>
      </c>
      <c r="J133">
        <v>5</v>
      </c>
      <c r="K133">
        <v>3</v>
      </c>
      <c r="L133">
        <v>0</v>
      </c>
      <c r="M133">
        <v>0</v>
      </c>
      <c r="N133">
        <v>0</v>
      </c>
      <c r="P133">
        <v>0</v>
      </c>
      <c r="Q133">
        <f t="shared" si="5"/>
        <v>0</v>
      </c>
      <c r="R133">
        <v>3</v>
      </c>
    </row>
    <row r="134" spans="1:18" x14ac:dyDescent="0.25">
      <c r="A134" t="s">
        <v>34</v>
      </c>
      <c r="B134" t="s">
        <v>19</v>
      </c>
      <c r="C134">
        <f t="shared" si="6"/>
        <v>17</v>
      </c>
      <c r="E134">
        <v>2</v>
      </c>
      <c r="F134">
        <v>2</v>
      </c>
      <c r="H134">
        <v>5</v>
      </c>
      <c r="I134">
        <v>5</v>
      </c>
      <c r="K134">
        <v>1</v>
      </c>
      <c r="L134">
        <v>2</v>
      </c>
      <c r="Q134">
        <f t="shared" si="5"/>
        <v>0</v>
      </c>
      <c r="R134">
        <v>2</v>
      </c>
    </row>
    <row r="135" spans="1:18" x14ac:dyDescent="0.25">
      <c r="A135" t="s">
        <v>98</v>
      </c>
      <c r="B135" t="s">
        <v>19</v>
      </c>
      <c r="C135">
        <f t="shared" si="6"/>
        <v>27</v>
      </c>
      <c r="D135">
        <v>5</v>
      </c>
      <c r="E135">
        <v>12</v>
      </c>
      <c r="F135">
        <v>5</v>
      </c>
      <c r="G135">
        <v>2</v>
      </c>
      <c r="H135">
        <v>1</v>
      </c>
      <c r="I135">
        <v>1</v>
      </c>
      <c r="J135">
        <v>0</v>
      </c>
      <c r="K135">
        <v>0</v>
      </c>
      <c r="L135">
        <v>0</v>
      </c>
      <c r="M135">
        <v>0</v>
      </c>
      <c r="N135">
        <v>1</v>
      </c>
      <c r="P135">
        <v>0</v>
      </c>
      <c r="Q135">
        <f t="shared" si="5"/>
        <v>3.7037037037037035E-2</v>
      </c>
      <c r="R135">
        <v>114</v>
      </c>
    </row>
    <row r="136" spans="1:18" x14ac:dyDescent="0.25">
      <c r="A136" t="s">
        <v>109</v>
      </c>
      <c r="B136" t="s">
        <v>19</v>
      </c>
      <c r="C136">
        <f t="shared" si="6"/>
        <v>22</v>
      </c>
      <c r="E136">
        <v>3</v>
      </c>
      <c r="G136">
        <v>1</v>
      </c>
      <c r="H136">
        <v>8</v>
      </c>
      <c r="I136">
        <v>2</v>
      </c>
      <c r="J136">
        <v>1</v>
      </c>
      <c r="K136">
        <v>6</v>
      </c>
      <c r="L136">
        <v>1</v>
      </c>
      <c r="Q136">
        <f t="shared" si="5"/>
        <v>0</v>
      </c>
      <c r="R136">
        <v>1</v>
      </c>
    </row>
    <row r="137" spans="1:18" x14ac:dyDescent="0.25">
      <c r="A137" t="s">
        <v>70</v>
      </c>
      <c r="B137" t="s">
        <v>19</v>
      </c>
      <c r="C137">
        <f t="shared" si="6"/>
        <v>28</v>
      </c>
      <c r="D137">
        <v>1</v>
      </c>
      <c r="E137">
        <v>1</v>
      </c>
      <c r="F137">
        <v>9</v>
      </c>
      <c r="G137">
        <v>2</v>
      </c>
      <c r="H137">
        <v>4</v>
      </c>
      <c r="I137">
        <v>0</v>
      </c>
      <c r="J137">
        <v>2</v>
      </c>
      <c r="K137">
        <v>1</v>
      </c>
      <c r="L137">
        <v>7</v>
      </c>
      <c r="M137">
        <v>0</v>
      </c>
      <c r="N137">
        <v>1</v>
      </c>
      <c r="P137">
        <v>0</v>
      </c>
      <c r="Q137">
        <f t="shared" si="5"/>
        <v>3.5714285714285712E-2</v>
      </c>
      <c r="R137">
        <v>1</v>
      </c>
    </row>
    <row r="138" spans="1:18" x14ac:dyDescent="0.25">
      <c r="A138" t="s">
        <v>110</v>
      </c>
      <c r="B138" t="s">
        <v>19</v>
      </c>
      <c r="C138">
        <f t="shared" si="6"/>
        <v>14</v>
      </c>
      <c r="D138">
        <v>0</v>
      </c>
      <c r="E138">
        <v>0</v>
      </c>
      <c r="F138">
        <v>2</v>
      </c>
      <c r="G138">
        <v>0</v>
      </c>
      <c r="H138">
        <v>5</v>
      </c>
      <c r="I138">
        <v>2</v>
      </c>
      <c r="J138">
        <v>2</v>
      </c>
      <c r="K138">
        <v>1</v>
      </c>
      <c r="L138">
        <v>1</v>
      </c>
      <c r="M138">
        <v>0</v>
      </c>
      <c r="N138">
        <v>1</v>
      </c>
      <c r="P138">
        <v>0</v>
      </c>
      <c r="Q138">
        <f t="shared" si="5"/>
        <v>7.1428571428571425E-2</v>
      </c>
      <c r="R138">
        <v>2</v>
      </c>
    </row>
    <row r="139" spans="1:18" x14ac:dyDescent="0.25">
      <c r="A139" t="s">
        <v>118</v>
      </c>
      <c r="B139" t="s">
        <v>30</v>
      </c>
      <c r="C139">
        <f t="shared" si="6"/>
        <v>139</v>
      </c>
      <c r="D139">
        <v>33</v>
      </c>
      <c r="E139">
        <v>17</v>
      </c>
      <c r="F139">
        <v>5</v>
      </c>
      <c r="G139">
        <v>4</v>
      </c>
      <c r="H139">
        <v>24</v>
      </c>
      <c r="I139">
        <v>4</v>
      </c>
      <c r="J139">
        <v>17</v>
      </c>
      <c r="K139">
        <v>15</v>
      </c>
      <c r="L139">
        <v>3</v>
      </c>
      <c r="M139">
        <v>5</v>
      </c>
      <c r="N139">
        <v>6</v>
      </c>
      <c r="P139">
        <v>6</v>
      </c>
      <c r="Q139">
        <f t="shared" si="5"/>
        <v>7.9136690647482008E-2</v>
      </c>
      <c r="R139">
        <v>7</v>
      </c>
    </row>
    <row r="140" spans="1:18" x14ac:dyDescent="0.25">
      <c r="A140" t="s">
        <v>124</v>
      </c>
      <c r="B140" t="s">
        <v>30</v>
      </c>
      <c r="C140">
        <f t="shared" si="6"/>
        <v>65</v>
      </c>
      <c r="D140">
        <v>6</v>
      </c>
      <c r="E140">
        <v>13</v>
      </c>
      <c r="F140">
        <v>7</v>
      </c>
      <c r="G140">
        <v>1</v>
      </c>
      <c r="H140">
        <v>20</v>
      </c>
      <c r="I140">
        <v>2</v>
      </c>
      <c r="J140">
        <v>7</v>
      </c>
      <c r="K140">
        <v>7</v>
      </c>
      <c r="L140">
        <v>2</v>
      </c>
      <c r="M140">
        <v>0</v>
      </c>
      <c r="N140">
        <v>0</v>
      </c>
      <c r="P140">
        <v>0</v>
      </c>
      <c r="Q140">
        <f t="shared" si="5"/>
        <v>0</v>
      </c>
      <c r="R140">
        <v>15</v>
      </c>
    </row>
    <row r="141" spans="1:18" x14ac:dyDescent="0.25">
      <c r="A141" t="s">
        <v>249</v>
      </c>
      <c r="B141" t="s">
        <v>49</v>
      </c>
      <c r="C141">
        <f t="shared" si="6"/>
        <v>0</v>
      </c>
      <c r="Q141" t="e">
        <f t="shared" si="5"/>
        <v>#DIV/0!</v>
      </c>
    </row>
    <row r="142" spans="1:18" x14ac:dyDescent="0.25">
      <c r="A142" t="s">
        <v>127</v>
      </c>
      <c r="B142" t="s">
        <v>19</v>
      </c>
      <c r="C142">
        <f t="shared" si="6"/>
        <v>41</v>
      </c>
      <c r="D142">
        <v>4</v>
      </c>
      <c r="E142">
        <v>2</v>
      </c>
      <c r="F142">
        <v>7</v>
      </c>
      <c r="G142">
        <v>0</v>
      </c>
      <c r="H142">
        <v>20</v>
      </c>
      <c r="I142">
        <v>0</v>
      </c>
      <c r="J142">
        <v>2</v>
      </c>
      <c r="K142">
        <v>5</v>
      </c>
      <c r="L142">
        <v>1</v>
      </c>
      <c r="M142">
        <v>0</v>
      </c>
      <c r="N142">
        <v>0</v>
      </c>
      <c r="P142">
        <v>0</v>
      </c>
      <c r="Q142">
        <f t="shared" si="5"/>
        <v>0</v>
      </c>
      <c r="R142">
        <v>3</v>
      </c>
    </row>
    <row r="143" spans="1:18" x14ac:dyDescent="0.25">
      <c r="A143" t="s">
        <v>125</v>
      </c>
      <c r="B143" t="s">
        <v>126</v>
      </c>
      <c r="C143">
        <f t="shared" si="6"/>
        <v>23</v>
      </c>
      <c r="D143">
        <v>2</v>
      </c>
      <c r="E143">
        <v>5</v>
      </c>
      <c r="F143">
        <v>2</v>
      </c>
      <c r="G143">
        <v>3</v>
      </c>
      <c r="H143">
        <v>6</v>
      </c>
      <c r="I143">
        <v>0</v>
      </c>
      <c r="J143">
        <v>1</v>
      </c>
      <c r="K143">
        <v>0</v>
      </c>
      <c r="L143">
        <v>2</v>
      </c>
      <c r="M143">
        <v>2</v>
      </c>
      <c r="Q143">
        <f t="shared" si="5"/>
        <v>8.6956521739130432E-2</v>
      </c>
      <c r="R143">
        <v>2</v>
      </c>
    </row>
    <row r="144" spans="1:18" x14ac:dyDescent="0.25">
      <c r="A144" t="s">
        <v>242</v>
      </c>
      <c r="B144" t="s">
        <v>19</v>
      </c>
      <c r="C144">
        <f t="shared" si="6"/>
        <v>39</v>
      </c>
      <c r="D144">
        <v>3</v>
      </c>
      <c r="E144">
        <v>6</v>
      </c>
      <c r="F144">
        <v>10</v>
      </c>
      <c r="G144">
        <v>0</v>
      </c>
      <c r="H144">
        <v>7</v>
      </c>
      <c r="I144">
        <v>2</v>
      </c>
      <c r="J144">
        <v>2</v>
      </c>
      <c r="K144">
        <v>5</v>
      </c>
      <c r="L144">
        <v>1</v>
      </c>
      <c r="M144">
        <v>1</v>
      </c>
      <c r="N144">
        <v>2</v>
      </c>
      <c r="P144">
        <v>0</v>
      </c>
      <c r="Q144">
        <f t="shared" si="5"/>
        <v>7.6923076923076927E-2</v>
      </c>
      <c r="R144">
        <v>4</v>
      </c>
    </row>
    <row r="145" spans="1:18" x14ac:dyDescent="0.25">
      <c r="A145" t="s">
        <v>26</v>
      </c>
      <c r="B145" t="s">
        <v>19</v>
      </c>
      <c r="C145">
        <f t="shared" si="6"/>
        <v>36</v>
      </c>
      <c r="D145">
        <v>2</v>
      </c>
      <c r="E145">
        <v>11</v>
      </c>
      <c r="F145">
        <v>7</v>
      </c>
      <c r="G145">
        <v>0</v>
      </c>
      <c r="H145">
        <v>8</v>
      </c>
      <c r="I145">
        <v>0</v>
      </c>
      <c r="J145">
        <v>1</v>
      </c>
      <c r="K145">
        <v>5</v>
      </c>
      <c r="L145">
        <v>1</v>
      </c>
      <c r="P145">
        <v>1</v>
      </c>
      <c r="Q145">
        <f t="shared" si="5"/>
        <v>0</v>
      </c>
    </row>
    <row r="146" spans="1:18" x14ac:dyDescent="0.25">
      <c r="A146" t="s">
        <v>28</v>
      </c>
      <c r="B146" t="s">
        <v>19</v>
      </c>
      <c r="C146">
        <f t="shared" si="6"/>
        <v>12</v>
      </c>
      <c r="D146">
        <v>0</v>
      </c>
      <c r="E146">
        <v>0</v>
      </c>
      <c r="F146">
        <v>2</v>
      </c>
      <c r="G146">
        <v>1</v>
      </c>
      <c r="H146">
        <v>4</v>
      </c>
      <c r="I146">
        <v>0</v>
      </c>
      <c r="J146">
        <v>0</v>
      </c>
      <c r="K146">
        <v>2</v>
      </c>
      <c r="L146">
        <v>3</v>
      </c>
      <c r="M146">
        <v>0</v>
      </c>
      <c r="N146">
        <v>0</v>
      </c>
      <c r="P146">
        <v>0</v>
      </c>
      <c r="Q146">
        <f t="shared" si="5"/>
        <v>0</v>
      </c>
      <c r="R146">
        <v>2</v>
      </c>
    </row>
    <row r="147" spans="1:18" x14ac:dyDescent="0.25">
      <c r="A147" t="s">
        <v>135</v>
      </c>
      <c r="B147" t="s">
        <v>19</v>
      </c>
      <c r="C147">
        <f t="shared" si="6"/>
        <v>22</v>
      </c>
      <c r="D147">
        <v>0</v>
      </c>
      <c r="E147">
        <v>6</v>
      </c>
      <c r="F147">
        <v>3</v>
      </c>
      <c r="G147">
        <v>0</v>
      </c>
      <c r="H147">
        <v>8</v>
      </c>
      <c r="I147">
        <v>2</v>
      </c>
      <c r="J147">
        <v>1</v>
      </c>
      <c r="K147">
        <v>1</v>
      </c>
      <c r="L147">
        <v>0</v>
      </c>
      <c r="M147">
        <v>0</v>
      </c>
      <c r="N147">
        <v>1</v>
      </c>
      <c r="P147">
        <v>0</v>
      </c>
      <c r="Q147">
        <f t="shared" si="5"/>
        <v>4.5454545454545456E-2</v>
      </c>
      <c r="R147">
        <v>2</v>
      </c>
    </row>
    <row r="148" spans="1:18" x14ac:dyDescent="0.25">
      <c r="A148" t="s">
        <v>241</v>
      </c>
      <c r="B148" t="s">
        <v>19</v>
      </c>
      <c r="C148">
        <f t="shared" si="6"/>
        <v>6</v>
      </c>
      <c r="E148">
        <v>2</v>
      </c>
      <c r="H148">
        <v>3</v>
      </c>
      <c r="K148">
        <v>1</v>
      </c>
      <c r="Q148">
        <f t="shared" si="5"/>
        <v>0</v>
      </c>
      <c r="R148">
        <v>2</v>
      </c>
    </row>
    <row r="149" spans="1:18" x14ac:dyDescent="0.25">
      <c r="A149" t="s">
        <v>86</v>
      </c>
      <c r="B149" t="s">
        <v>19</v>
      </c>
      <c r="C149">
        <f t="shared" si="6"/>
        <v>17</v>
      </c>
      <c r="D149">
        <v>1</v>
      </c>
      <c r="E149">
        <v>6</v>
      </c>
      <c r="F149">
        <v>2</v>
      </c>
      <c r="G149">
        <v>0</v>
      </c>
      <c r="H149">
        <v>0</v>
      </c>
      <c r="I149">
        <v>6</v>
      </c>
      <c r="J149">
        <v>0</v>
      </c>
      <c r="K149">
        <v>1</v>
      </c>
      <c r="L149">
        <v>1</v>
      </c>
      <c r="M149">
        <v>0</v>
      </c>
      <c r="N149">
        <v>0</v>
      </c>
      <c r="P149">
        <v>0</v>
      </c>
      <c r="Q149">
        <f t="shared" si="5"/>
        <v>0</v>
      </c>
      <c r="R149">
        <v>2</v>
      </c>
    </row>
    <row r="150" spans="1:18" x14ac:dyDescent="0.25">
      <c r="A150" t="s">
        <v>173</v>
      </c>
      <c r="B150" t="s">
        <v>19</v>
      </c>
      <c r="C150">
        <f t="shared" si="6"/>
        <v>35</v>
      </c>
      <c r="D150">
        <v>0</v>
      </c>
      <c r="E150">
        <v>4</v>
      </c>
      <c r="F150">
        <v>24</v>
      </c>
      <c r="G150">
        <v>1</v>
      </c>
      <c r="H150">
        <v>5</v>
      </c>
      <c r="I150">
        <v>0</v>
      </c>
      <c r="J150">
        <v>0</v>
      </c>
      <c r="K150">
        <v>1</v>
      </c>
      <c r="L150">
        <v>0</v>
      </c>
      <c r="M150">
        <v>0</v>
      </c>
      <c r="Q150">
        <f t="shared" si="5"/>
        <v>0</v>
      </c>
      <c r="R150">
        <v>4</v>
      </c>
    </row>
    <row r="151" spans="1:18" x14ac:dyDescent="0.25">
      <c r="A151" t="s">
        <v>246</v>
      </c>
      <c r="B151" t="s">
        <v>19</v>
      </c>
      <c r="C151">
        <f t="shared" si="6"/>
        <v>14</v>
      </c>
      <c r="D151">
        <v>0</v>
      </c>
      <c r="E151">
        <v>4</v>
      </c>
      <c r="F151">
        <v>1</v>
      </c>
      <c r="G151">
        <v>0</v>
      </c>
      <c r="H151">
        <v>5</v>
      </c>
      <c r="I151">
        <v>0</v>
      </c>
      <c r="J151">
        <v>1</v>
      </c>
      <c r="K151">
        <v>1</v>
      </c>
      <c r="L151">
        <v>0</v>
      </c>
      <c r="M151">
        <v>1</v>
      </c>
      <c r="N151">
        <v>1</v>
      </c>
      <c r="P151">
        <v>0</v>
      </c>
      <c r="Q151">
        <f t="shared" si="5"/>
        <v>0.14285714285714285</v>
      </c>
      <c r="R151">
        <v>4</v>
      </c>
    </row>
    <row r="152" spans="1:18" x14ac:dyDescent="0.25">
      <c r="A152" t="s">
        <v>165</v>
      </c>
      <c r="B152" t="s">
        <v>19</v>
      </c>
      <c r="C152">
        <f t="shared" si="6"/>
        <v>133</v>
      </c>
      <c r="D152">
        <v>16</v>
      </c>
      <c r="E152">
        <v>5</v>
      </c>
      <c r="F152">
        <v>9</v>
      </c>
      <c r="G152">
        <v>4</v>
      </c>
      <c r="H152">
        <v>24</v>
      </c>
      <c r="I152">
        <v>13</v>
      </c>
      <c r="J152">
        <v>10</v>
      </c>
      <c r="K152">
        <v>25</v>
      </c>
      <c r="L152">
        <v>7</v>
      </c>
      <c r="M152">
        <v>1</v>
      </c>
      <c r="N152">
        <v>19</v>
      </c>
      <c r="Q152">
        <f t="shared" si="5"/>
        <v>0.15037593984962405</v>
      </c>
      <c r="R152">
        <v>17</v>
      </c>
    </row>
    <row r="153" spans="1:18" x14ac:dyDescent="0.25">
      <c r="A153" t="s">
        <v>165</v>
      </c>
      <c r="B153" t="s">
        <v>166</v>
      </c>
      <c r="C153">
        <f t="shared" si="6"/>
        <v>133</v>
      </c>
      <c r="D153">
        <v>16</v>
      </c>
      <c r="E153">
        <v>5</v>
      </c>
      <c r="F153">
        <v>9</v>
      </c>
      <c r="G153">
        <v>4</v>
      </c>
      <c r="H153">
        <v>24</v>
      </c>
      <c r="I153">
        <v>13</v>
      </c>
      <c r="J153">
        <v>10</v>
      </c>
      <c r="K153">
        <v>25</v>
      </c>
      <c r="L153">
        <v>7</v>
      </c>
      <c r="M153">
        <v>1</v>
      </c>
      <c r="N153">
        <v>19</v>
      </c>
      <c r="Q153">
        <f t="shared" si="5"/>
        <v>0.15037593984962405</v>
      </c>
      <c r="R153">
        <v>17</v>
      </c>
    </row>
    <row r="154" spans="1:18" x14ac:dyDescent="0.25">
      <c r="A154" t="s">
        <v>165</v>
      </c>
      <c r="B154" t="s">
        <v>661</v>
      </c>
      <c r="C154">
        <f t="shared" si="6"/>
        <v>34</v>
      </c>
      <c r="D154">
        <v>2</v>
      </c>
      <c r="E154">
        <v>0</v>
      </c>
      <c r="F154">
        <v>5</v>
      </c>
      <c r="G154">
        <v>1</v>
      </c>
      <c r="H154">
        <v>13</v>
      </c>
      <c r="I154">
        <v>3</v>
      </c>
      <c r="J154">
        <v>3</v>
      </c>
      <c r="K154">
        <v>3</v>
      </c>
      <c r="L154">
        <v>2</v>
      </c>
      <c r="M154">
        <v>2</v>
      </c>
      <c r="Q154">
        <f t="shared" si="5"/>
        <v>5.8823529411764705E-2</v>
      </c>
      <c r="R154">
        <v>6</v>
      </c>
    </row>
    <row r="155" spans="1:18" x14ac:dyDescent="0.25">
      <c r="A155" t="s">
        <v>169</v>
      </c>
      <c r="B155" t="s">
        <v>19</v>
      </c>
      <c r="C155">
        <f t="shared" si="6"/>
        <v>14</v>
      </c>
      <c r="D155">
        <v>1</v>
      </c>
      <c r="E155">
        <v>6</v>
      </c>
      <c r="F155">
        <v>1</v>
      </c>
      <c r="K155">
        <v>3</v>
      </c>
      <c r="L155">
        <v>1</v>
      </c>
      <c r="N155">
        <v>2</v>
      </c>
      <c r="Q155">
        <f t="shared" si="5"/>
        <v>0.14285714285714285</v>
      </c>
    </row>
    <row r="156" spans="1:18" x14ac:dyDescent="0.25">
      <c r="A156" t="s">
        <v>238</v>
      </c>
      <c r="B156" t="s">
        <v>19</v>
      </c>
      <c r="C156">
        <f t="shared" si="6"/>
        <v>56</v>
      </c>
      <c r="D156">
        <v>5</v>
      </c>
      <c r="E156">
        <v>11</v>
      </c>
      <c r="F156">
        <v>9</v>
      </c>
      <c r="G156">
        <v>0</v>
      </c>
      <c r="H156">
        <v>9</v>
      </c>
      <c r="I156">
        <v>0</v>
      </c>
      <c r="J156">
        <v>9</v>
      </c>
      <c r="K156">
        <v>13</v>
      </c>
      <c r="L156">
        <v>0</v>
      </c>
      <c r="M156">
        <v>0</v>
      </c>
      <c r="N156">
        <v>0</v>
      </c>
      <c r="P156">
        <v>0</v>
      </c>
      <c r="Q156">
        <f t="shared" ref="Q156:Q174" si="7">(M156+N156)/(C156-O156)</f>
        <v>0</v>
      </c>
      <c r="R156">
        <v>19</v>
      </c>
    </row>
    <row r="157" spans="1:18" x14ac:dyDescent="0.25">
      <c r="A157" t="s">
        <v>43</v>
      </c>
      <c r="B157" t="s">
        <v>19</v>
      </c>
      <c r="C157">
        <f t="shared" si="6"/>
        <v>5</v>
      </c>
      <c r="D157">
        <v>1</v>
      </c>
      <c r="E157">
        <v>1</v>
      </c>
      <c r="F157">
        <v>1</v>
      </c>
      <c r="K157">
        <v>2</v>
      </c>
      <c r="Q157">
        <f t="shared" si="7"/>
        <v>0</v>
      </c>
      <c r="R157">
        <v>1</v>
      </c>
    </row>
    <row r="158" spans="1:18" x14ac:dyDescent="0.25">
      <c r="A158" t="s">
        <v>87</v>
      </c>
      <c r="B158" t="s">
        <v>19</v>
      </c>
      <c r="C158">
        <f t="shared" si="6"/>
        <v>17</v>
      </c>
      <c r="D158">
        <v>1</v>
      </c>
      <c r="E158">
        <v>3</v>
      </c>
      <c r="F158">
        <v>6</v>
      </c>
      <c r="H158">
        <v>1</v>
      </c>
      <c r="K158">
        <v>2</v>
      </c>
      <c r="L158">
        <v>1</v>
      </c>
      <c r="P158">
        <v>3</v>
      </c>
      <c r="Q158">
        <f t="shared" si="7"/>
        <v>0</v>
      </c>
      <c r="R158">
        <v>7</v>
      </c>
    </row>
    <row r="159" spans="1:18" x14ac:dyDescent="0.25">
      <c r="A159" t="s">
        <v>186</v>
      </c>
      <c r="B159" t="s">
        <v>19</v>
      </c>
      <c r="C159">
        <f t="shared" si="6"/>
        <v>168</v>
      </c>
      <c r="D159">
        <v>3</v>
      </c>
      <c r="E159">
        <v>12</v>
      </c>
      <c r="F159">
        <v>20</v>
      </c>
      <c r="G159">
        <v>2</v>
      </c>
      <c r="H159">
        <v>41</v>
      </c>
      <c r="I159">
        <v>11</v>
      </c>
      <c r="J159">
        <v>18</v>
      </c>
      <c r="K159">
        <v>27</v>
      </c>
      <c r="L159">
        <v>3</v>
      </c>
      <c r="M159">
        <v>3</v>
      </c>
      <c r="N159">
        <v>27</v>
      </c>
      <c r="P159">
        <v>1</v>
      </c>
      <c r="Q159">
        <f t="shared" si="7"/>
        <v>0.17857142857142858</v>
      </c>
      <c r="R159">
        <v>8</v>
      </c>
    </row>
    <row r="160" spans="1:18" x14ac:dyDescent="0.25">
      <c r="A160" t="s">
        <v>95</v>
      </c>
      <c r="B160" t="s">
        <v>19</v>
      </c>
      <c r="C160">
        <f t="shared" si="6"/>
        <v>5</v>
      </c>
      <c r="D160">
        <v>0</v>
      </c>
      <c r="E160">
        <v>2</v>
      </c>
      <c r="F160">
        <v>1</v>
      </c>
      <c r="G160">
        <v>0</v>
      </c>
      <c r="H160">
        <v>1</v>
      </c>
      <c r="I160">
        <v>0</v>
      </c>
      <c r="J160">
        <v>0</v>
      </c>
      <c r="K160">
        <v>0</v>
      </c>
      <c r="L160">
        <v>1</v>
      </c>
      <c r="P160">
        <v>0</v>
      </c>
      <c r="Q160">
        <f t="shared" si="7"/>
        <v>0</v>
      </c>
      <c r="R160">
        <v>1</v>
      </c>
    </row>
    <row r="161" spans="1:18" x14ac:dyDescent="0.25">
      <c r="A161" t="s">
        <v>247</v>
      </c>
      <c r="B161" t="s">
        <v>19</v>
      </c>
      <c r="C161">
        <f t="shared" si="6"/>
        <v>13</v>
      </c>
      <c r="D161">
        <v>1</v>
      </c>
      <c r="E161">
        <v>5</v>
      </c>
      <c r="F161">
        <v>1</v>
      </c>
      <c r="G161">
        <v>0</v>
      </c>
      <c r="H161">
        <v>0</v>
      </c>
      <c r="I161">
        <v>0</v>
      </c>
      <c r="J161">
        <v>0</v>
      </c>
      <c r="K161">
        <v>3</v>
      </c>
      <c r="L161">
        <v>1</v>
      </c>
      <c r="M161">
        <v>0</v>
      </c>
      <c r="N161">
        <v>2</v>
      </c>
      <c r="P161">
        <v>0</v>
      </c>
      <c r="Q161">
        <f t="shared" si="7"/>
        <v>0.15384615384615385</v>
      </c>
      <c r="R161">
        <v>29</v>
      </c>
    </row>
    <row r="162" spans="1:18" x14ac:dyDescent="0.25">
      <c r="A162" t="s">
        <v>168</v>
      </c>
      <c r="B162" t="s">
        <v>19</v>
      </c>
      <c r="C162">
        <f t="shared" si="6"/>
        <v>23</v>
      </c>
      <c r="E162">
        <v>1</v>
      </c>
      <c r="F162">
        <v>6</v>
      </c>
      <c r="H162">
        <v>8</v>
      </c>
      <c r="J162">
        <v>1</v>
      </c>
      <c r="K162">
        <v>3</v>
      </c>
      <c r="L162">
        <v>3</v>
      </c>
      <c r="N162">
        <v>1</v>
      </c>
      <c r="Q162">
        <f t="shared" si="7"/>
        <v>4.3478260869565216E-2</v>
      </c>
    </row>
    <row r="163" spans="1:18" x14ac:dyDescent="0.25">
      <c r="A163" t="s">
        <v>183</v>
      </c>
      <c r="B163" t="s">
        <v>19</v>
      </c>
      <c r="C163">
        <f t="shared" si="6"/>
        <v>14</v>
      </c>
      <c r="E163">
        <v>7</v>
      </c>
      <c r="F163">
        <v>3</v>
      </c>
      <c r="H163">
        <v>2</v>
      </c>
      <c r="J163">
        <v>1</v>
      </c>
      <c r="N163">
        <v>1</v>
      </c>
      <c r="Q163">
        <f t="shared" si="7"/>
        <v>7.1428571428571425E-2</v>
      </c>
      <c r="R163">
        <v>21</v>
      </c>
    </row>
    <row r="164" spans="1:18" x14ac:dyDescent="0.25">
      <c r="A164" t="s">
        <v>184</v>
      </c>
      <c r="B164" t="s">
        <v>19</v>
      </c>
      <c r="C164">
        <f t="shared" si="6"/>
        <v>40</v>
      </c>
      <c r="D164">
        <v>8</v>
      </c>
      <c r="E164">
        <v>11</v>
      </c>
      <c r="F164">
        <v>14</v>
      </c>
      <c r="G164">
        <v>0</v>
      </c>
      <c r="H164">
        <v>3</v>
      </c>
      <c r="I164">
        <v>2</v>
      </c>
      <c r="J164">
        <v>1</v>
      </c>
      <c r="K164">
        <v>1</v>
      </c>
      <c r="L164">
        <v>0</v>
      </c>
      <c r="M164">
        <v>0</v>
      </c>
      <c r="N164">
        <v>0</v>
      </c>
      <c r="P164">
        <v>0</v>
      </c>
      <c r="Q164">
        <f t="shared" si="7"/>
        <v>0</v>
      </c>
      <c r="R164">
        <v>0</v>
      </c>
    </row>
    <row r="165" spans="1:18" x14ac:dyDescent="0.25">
      <c r="A165" t="s">
        <v>48</v>
      </c>
      <c r="B165" t="s">
        <v>49</v>
      </c>
      <c r="C165">
        <f t="shared" si="6"/>
        <v>4</v>
      </c>
      <c r="D165">
        <v>1</v>
      </c>
      <c r="E165">
        <v>1</v>
      </c>
      <c r="F165">
        <v>1</v>
      </c>
      <c r="H165">
        <v>1</v>
      </c>
      <c r="Q165">
        <f t="shared" si="7"/>
        <v>0</v>
      </c>
      <c r="R165">
        <v>2</v>
      </c>
    </row>
    <row r="166" spans="1:18" x14ac:dyDescent="0.25">
      <c r="A166" t="s">
        <v>122</v>
      </c>
      <c r="B166" t="s">
        <v>19</v>
      </c>
      <c r="C166">
        <f t="shared" si="6"/>
        <v>14</v>
      </c>
      <c r="D166">
        <v>1</v>
      </c>
      <c r="E166">
        <v>1</v>
      </c>
      <c r="F166">
        <v>2</v>
      </c>
      <c r="H166">
        <v>8</v>
      </c>
      <c r="J166">
        <v>1</v>
      </c>
      <c r="K166">
        <v>1</v>
      </c>
      <c r="Q166">
        <f t="shared" si="7"/>
        <v>0</v>
      </c>
      <c r="R166">
        <v>5</v>
      </c>
    </row>
    <row r="167" spans="1:18" x14ac:dyDescent="0.25">
      <c r="A167" t="s">
        <v>47</v>
      </c>
      <c r="B167" t="s">
        <v>19</v>
      </c>
      <c r="C167">
        <f t="shared" si="6"/>
        <v>51</v>
      </c>
      <c r="D167">
        <v>3</v>
      </c>
      <c r="E167">
        <v>4</v>
      </c>
      <c r="F167">
        <v>9</v>
      </c>
      <c r="G167">
        <v>0</v>
      </c>
      <c r="H167">
        <v>19</v>
      </c>
      <c r="I167">
        <v>0</v>
      </c>
      <c r="J167">
        <v>0</v>
      </c>
      <c r="K167">
        <v>14</v>
      </c>
      <c r="L167">
        <v>2</v>
      </c>
      <c r="M167">
        <v>0</v>
      </c>
      <c r="N167">
        <v>0</v>
      </c>
      <c r="P167">
        <v>0</v>
      </c>
      <c r="Q167">
        <f t="shared" si="7"/>
        <v>0</v>
      </c>
      <c r="R167">
        <v>6</v>
      </c>
    </row>
    <row r="168" spans="1:18" x14ac:dyDescent="0.25">
      <c r="A168" t="s">
        <v>187</v>
      </c>
      <c r="B168" t="s">
        <v>19</v>
      </c>
      <c r="C168">
        <f t="shared" si="6"/>
        <v>29</v>
      </c>
      <c r="D168">
        <v>1</v>
      </c>
      <c r="E168">
        <v>6</v>
      </c>
      <c r="F168">
        <v>0</v>
      </c>
      <c r="G168">
        <v>0</v>
      </c>
      <c r="H168">
        <v>6</v>
      </c>
      <c r="I168">
        <v>1</v>
      </c>
      <c r="J168">
        <v>2</v>
      </c>
      <c r="K168">
        <v>11</v>
      </c>
      <c r="L168">
        <v>2</v>
      </c>
      <c r="M168">
        <v>0</v>
      </c>
      <c r="N168">
        <v>0</v>
      </c>
      <c r="P168">
        <v>0</v>
      </c>
      <c r="Q168">
        <f t="shared" si="7"/>
        <v>0</v>
      </c>
      <c r="R168">
        <v>3</v>
      </c>
    </row>
    <row r="169" spans="1:18" x14ac:dyDescent="0.25">
      <c r="A169" t="s">
        <v>52</v>
      </c>
      <c r="B169" t="s">
        <v>49</v>
      </c>
      <c r="C169">
        <f t="shared" si="6"/>
        <v>11</v>
      </c>
      <c r="D169">
        <v>0</v>
      </c>
      <c r="E169">
        <v>3</v>
      </c>
      <c r="F169">
        <v>2</v>
      </c>
      <c r="G169">
        <v>1</v>
      </c>
      <c r="H169">
        <v>2</v>
      </c>
      <c r="I169">
        <v>0</v>
      </c>
      <c r="J169">
        <v>0</v>
      </c>
      <c r="K169">
        <v>2</v>
      </c>
      <c r="L169">
        <v>0</v>
      </c>
      <c r="M169">
        <v>0</v>
      </c>
      <c r="N169">
        <v>1</v>
      </c>
      <c r="P169">
        <v>0</v>
      </c>
      <c r="Q169">
        <f t="shared" si="7"/>
        <v>9.0909090909090912E-2</v>
      </c>
      <c r="R169">
        <v>1</v>
      </c>
    </row>
    <row r="170" spans="1:18" x14ac:dyDescent="0.25">
      <c r="A170" t="s">
        <v>111</v>
      </c>
      <c r="B170" t="s">
        <v>19</v>
      </c>
      <c r="C170">
        <f t="shared" si="6"/>
        <v>36</v>
      </c>
      <c r="E170">
        <v>6</v>
      </c>
      <c r="F170">
        <v>15</v>
      </c>
      <c r="G170">
        <v>1</v>
      </c>
      <c r="H170">
        <v>4</v>
      </c>
      <c r="K170">
        <v>6</v>
      </c>
      <c r="N170">
        <v>4</v>
      </c>
      <c r="Q170">
        <f t="shared" si="7"/>
        <v>0.1111111111111111</v>
      </c>
      <c r="R170">
        <v>3</v>
      </c>
    </row>
    <row r="171" spans="1:18" x14ac:dyDescent="0.25">
      <c r="A171" t="s">
        <v>123</v>
      </c>
      <c r="B171" t="s">
        <v>19</v>
      </c>
      <c r="C171">
        <f t="shared" si="6"/>
        <v>51</v>
      </c>
      <c r="D171">
        <v>1</v>
      </c>
      <c r="E171">
        <v>10</v>
      </c>
      <c r="F171">
        <v>11</v>
      </c>
      <c r="G171">
        <v>5</v>
      </c>
      <c r="H171">
        <v>11</v>
      </c>
      <c r="I171">
        <v>0</v>
      </c>
      <c r="J171">
        <v>3</v>
      </c>
      <c r="K171">
        <v>8</v>
      </c>
      <c r="L171">
        <v>0</v>
      </c>
      <c r="M171">
        <v>1</v>
      </c>
      <c r="N171">
        <v>1</v>
      </c>
      <c r="P171">
        <v>0</v>
      </c>
      <c r="Q171">
        <f t="shared" si="7"/>
        <v>3.9215686274509803E-2</v>
      </c>
      <c r="R171">
        <v>1</v>
      </c>
    </row>
    <row r="172" spans="1:18" x14ac:dyDescent="0.25">
      <c r="A172" t="s">
        <v>108</v>
      </c>
      <c r="B172" t="s">
        <v>19</v>
      </c>
      <c r="C172">
        <f t="shared" si="6"/>
        <v>21</v>
      </c>
      <c r="D172">
        <v>0</v>
      </c>
      <c r="E172">
        <v>3</v>
      </c>
      <c r="F172">
        <v>11</v>
      </c>
      <c r="G172">
        <v>0</v>
      </c>
      <c r="H172">
        <v>1</v>
      </c>
      <c r="I172">
        <v>0</v>
      </c>
      <c r="J172">
        <v>0</v>
      </c>
      <c r="K172">
        <v>5</v>
      </c>
      <c r="L172">
        <v>1</v>
      </c>
      <c r="M172">
        <v>0</v>
      </c>
      <c r="N172">
        <v>0</v>
      </c>
      <c r="P172">
        <v>0</v>
      </c>
      <c r="Q172">
        <f t="shared" si="7"/>
        <v>0</v>
      </c>
      <c r="R172">
        <v>0</v>
      </c>
    </row>
    <row r="173" spans="1:18" x14ac:dyDescent="0.25">
      <c r="A173" t="s">
        <v>158</v>
      </c>
      <c r="B173" t="s">
        <v>159</v>
      </c>
      <c r="C173">
        <f t="shared" si="6"/>
        <v>96</v>
      </c>
      <c r="D173">
        <v>2</v>
      </c>
      <c r="E173">
        <v>3</v>
      </c>
      <c r="F173">
        <v>1</v>
      </c>
      <c r="G173">
        <v>2</v>
      </c>
      <c r="H173">
        <v>5</v>
      </c>
      <c r="I173">
        <v>1</v>
      </c>
      <c r="J173">
        <v>21</v>
      </c>
      <c r="K173">
        <v>47</v>
      </c>
      <c r="L173">
        <v>2</v>
      </c>
      <c r="M173">
        <v>4</v>
      </c>
      <c r="N173">
        <v>8</v>
      </c>
      <c r="P173">
        <v>0</v>
      </c>
      <c r="Q173">
        <f t="shared" si="7"/>
        <v>0.125</v>
      </c>
      <c r="R173">
        <v>0</v>
      </c>
    </row>
    <row r="174" spans="1:18" x14ac:dyDescent="0.25">
      <c r="A174" t="s">
        <v>154</v>
      </c>
      <c r="B174" t="s">
        <v>19</v>
      </c>
      <c r="C174">
        <f t="shared" si="6"/>
        <v>19</v>
      </c>
      <c r="D174">
        <v>1</v>
      </c>
      <c r="E174">
        <v>3</v>
      </c>
      <c r="F174">
        <v>8</v>
      </c>
      <c r="G174">
        <v>0</v>
      </c>
      <c r="H174">
        <v>5</v>
      </c>
      <c r="I174">
        <v>0</v>
      </c>
      <c r="J174">
        <v>1</v>
      </c>
      <c r="K174">
        <v>1</v>
      </c>
      <c r="L174">
        <v>0</v>
      </c>
      <c r="M174">
        <v>0</v>
      </c>
      <c r="N174">
        <v>0</v>
      </c>
      <c r="P174">
        <v>0</v>
      </c>
      <c r="Q174">
        <f t="shared" si="7"/>
        <v>0</v>
      </c>
      <c r="R174">
        <v>1</v>
      </c>
    </row>
    <row r="176" spans="1:18" x14ac:dyDescent="0.25">
      <c r="B176" t="s">
        <v>662</v>
      </c>
      <c r="C176">
        <f t="shared" ref="C176:N176" si="8">SUM(C2:C174)</f>
        <v>7198</v>
      </c>
      <c r="D176">
        <f t="shared" si="8"/>
        <v>722</v>
      </c>
      <c r="E176">
        <f t="shared" si="8"/>
        <v>1044</v>
      </c>
      <c r="F176">
        <f t="shared" si="8"/>
        <v>1103</v>
      </c>
      <c r="G176">
        <f t="shared" si="8"/>
        <v>265</v>
      </c>
      <c r="H176">
        <f t="shared" si="8"/>
        <v>1594</v>
      </c>
      <c r="I176">
        <f t="shared" si="8"/>
        <v>216</v>
      </c>
      <c r="J176">
        <f t="shared" si="8"/>
        <v>516</v>
      </c>
      <c r="K176">
        <f t="shared" si="8"/>
        <v>947</v>
      </c>
      <c r="L176">
        <f t="shared" si="8"/>
        <v>259</v>
      </c>
      <c r="M176">
        <f t="shared" si="8"/>
        <v>86</v>
      </c>
      <c r="N176">
        <f t="shared" si="8"/>
        <v>385</v>
      </c>
      <c r="P176">
        <f>SUM(P2:P174)</f>
        <v>61</v>
      </c>
      <c r="R176">
        <f>SUM(R2:R174)</f>
        <v>1740</v>
      </c>
    </row>
    <row r="177" spans="1:18" x14ac:dyDescent="0.25">
      <c r="A177" t="s">
        <v>662</v>
      </c>
      <c r="B177" t="s">
        <v>662</v>
      </c>
      <c r="C177" t="s">
        <v>599</v>
      </c>
      <c r="D177" s="19">
        <f t="shared" ref="D177:P177" si="9">D176/$C$176</f>
        <v>0.10030564045568213</v>
      </c>
      <c r="E177" s="19">
        <f t="shared" si="9"/>
        <v>0.1450402889691581</v>
      </c>
      <c r="F177" s="19">
        <f t="shared" si="9"/>
        <v>0.1532370102806335</v>
      </c>
      <c r="G177" s="19">
        <f t="shared" si="9"/>
        <v>3.6815782161711587E-2</v>
      </c>
      <c r="H177" s="19">
        <f t="shared" si="9"/>
        <v>0.22145040288969159</v>
      </c>
      <c r="I177" s="19">
        <f t="shared" si="9"/>
        <v>3.000833564879133E-2</v>
      </c>
      <c r="J177" s="19">
        <f t="shared" si="9"/>
        <v>7.1686579605445958E-2</v>
      </c>
      <c r="K177" s="19">
        <f t="shared" si="9"/>
        <v>0.13156432342317309</v>
      </c>
      <c r="L177" s="19">
        <f t="shared" si="9"/>
        <v>3.5982217282578492E-2</v>
      </c>
      <c r="M177" s="19">
        <f t="shared" si="9"/>
        <v>1.1947763267574326E-2</v>
      </c>
      <c r="N177" s="19">
        <f t="shared" si="9"/>
        <v>5.3487079744373438E-2</v>
      </c>
      <c r="P177" s="19">
        <f t="shared" si="9"/>
        <v>8.4745762711864406E-3</v>
      </c>
      <c r="Q177" s="19"/>
      <c r="R177" s="19">
        <f t="shared" ref="R177" si="10">R176/$C$176</f>
        <v>0.24173381494859683</v>
      </c>
    </row>
    <row r="178" spans="1:18" x14ac:dyDescent="0.25">
      <c r="A178" t="s">
        <v>662</v>
      </c>
      <c r="B178" t="s">
        <v>662</v>
      </c>
      <c r="D178" t="s">
        <v>663</v>
      </c>
      <c r="E178" t="s">
        <v>664</v>
      </c>
      <c r="F178" t="s">
        <v>665</v>
      </c>
      <c r="G178" t="s">
        <v>666</v>
      </c>
      <c r="H178" t="s">
        <v>667</v>
      </c>
      <c r="I178" t="s">
        <v>668</v>
      </c>
      <c r="J178" t="s">
        <v>669</v>
      </c>
      <c r="K178" t="s">
        <v>670</v>
      </c>
      <c r="L178" t="s">
        <v>671</v>
      </c>
      <c r="M178" t="s">
        <v>672</v>
      </c>
      <c r="N178" t="s">
        <v>673</v>
      </c>
      <c r="O178" t="s">
        <v>674</v>
      </c>
      <c r="P178" t="s">
        <v>675</v>
      </c>
      <c r="R178" t="s">
        <v>674</v>
      </c>
    </row>
    <row r="179" spans="1:18" x14ac:dyDescent="0.25">
      <c r="A179" t="s">
        <v>662</v>
      </c>
      <c r="B179" t="s">
        <v>662</v>
      </c>
      <c r="E179" t="s">
        <v>646</v>
      </c>
      <c r="F179" t="s">
        <v>647</v>
      </c>
      <c r="G179" t="s">
        <v>624</v>
      </c>
      <c r="H179" t="s">
        <v>649</v>
      </c>
      <c r="I179" t="s">
        <v>674</v>
      </c>
      <c r="J179" t="s">
        <v>627</v>
      </c>
      <c r="K179" t="s">
        <v>676</v>
      </c>
      <c r="L179" t="s">
        <v>677</v>
      </c>
      <c r="M179" t="s">
        <v>678</v>
      </c>
      <c r="N179" t="s">
        <v>619</v>
      </c>
    </row>
    <row r="180" spans="1:18" x14ac:dyDescent="0.25">
      <c r="A180" t="s">
        <v>662</v>
      </c>
      <c r="B180" t="s">
        <v>662</v>
      </c>
      <c r="E180">
        <f>H176+I176</f>
        <v>1810</v>
      </c>
      <c r="F180">
        <f>J176+K176</f>
        <v>1463</v>
      </c>
      <c r="G180">
        <f>L176</f>
        <v>259</v>
      </c>
      <c r="H180">
        <f>M176+N176</f>
        <v>471</v>
      </c>
      <c r="I180">
        <f>O176</f>
        <v>0</v>
      </c>
      <c r="J180">
        <f>P176</f>
        <v>61</v>
      </c>
      <c r="K180">
        <f t="shared" ref="K180:N180" si="11">D176</f>
        <v>722</v>
      </c>
      <c r="L180">
        <f t="shared" si="11"/>
        <v>1044</v>
      </c>
      <c r="M180">
        <f t="shared" si="11"/>
        <v>1103</v>
      </c>
      <c r="N180">
        <f t="shared" si="11"/>
        <v>265</v>
      </c>
    </row>
    <row r="181" spans="1:18" x14ac:dyDescent="0.25">
      <c r="C181" s="37" t="s">
        <v>679</v>
      </c>
      <c r="D181" s="7" t="s">
        <v>680</v>
      </c>
      <c r="E181" s="54">
        <f>E180/C176</f>
        <v>0.25145873853848288</v>
      </c>
      <c r="F181" s="13" t="s">
        <v>647</v>
      </c>
      <c r="G181" s="13"/>
      <c r="H181" s="13"/>
      <c r="I181" s="13"/>
      <c r="J181" s="77">
        <f>K177+J177</f>
        <v>0.20325090302861903</v>
      </c>
      <c r="K181" s="79"/>
    </row>
    <row r="182" spans="1:18" x14ac:dyDescent="0.25">
      <c r="C182" s="37"/>
    </row>
    <row r="183" spans="1:18" x14ac:dyDescent="0.25">
      <c r="C183" s="36">
        <f>D177+E177+F177+G177</f>
        <v>0.43539872186718537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190C1-8C5D-430F-87F1-5F2C0751E2FD}">
  <dimension ref="A1:P223"/>
  <sheetViews>
    <sheetView workbookViewId="0">
      <pane ySplit="1" topLeftCell="A182" activePane="bottomLeft" state="frozen"/>
      <selection pane="bottomLeft" activeCell="C1" sqref="C1:C1048576"/>
    </sheetView>
  </sheetViews>
  <sheetFormatPr defaultRowHeight="15" x14ac:dyDescent="0.25"/>
  <cols>
    <col min="1" max="1" width="51.7109375" bestFit="1" customWidth="1"/>
    <col min="2" max="2" width="10.5703125" customWidth="1"/>
    <col min="15" max="15" width="9.140625" style="12"/>
  </cols>
  <sheetData>
    <row r="1" spans="1:16" x14ac:dyDescent="0.25">
      <c r="A1" s="1" t="s">
        <v>0</v>
      </c>
      <c r="B1" s="1" t="s">
        <v>1</v>
      </c>
      <c r="C1" s="1" t="s">
        <v>220</v>
      </c>
      <c r="D1" s="1" t="s">
        <v>221</v>
      </c>
      <c r="E1" s="1" t="s">
        <v>222</v>
      </c>
      <c r="F1" s="1" t="s">
        <v>223</v>
      </c>
      <c r="G1" s="1" t="s">
        <v>224</v>
      </c>
      <c r="H1" s="1" t="s">
        <v>225</v>
      </c>
      <c r="I1" s="1" t="s">
        <v>226</v>
      </c>
      <c r="J1" s="1" t="s">
        <v>227</v>
      </c>
      <c r="K1" s="1" t="s">
        <v>228</v>
      </c>
      <c r="L1" s="1" t="s">
        <v>230</v>
      </c>
      <c r="M1" s="1" t="s">
        <v>231</v>
      </c>
      <c r="N1" s="6" t="s">
        <v>232</v>
      </c>
      <c r="O1" s="1" t="s">
        <v>233</v>
      </c>
      <c r="P1" s="1" t="s">
        <v>229</v>
      </c>
    </row>
    <row r="2" spans="1:16" x14ac:dyDescent="0.25">
      <c r="A2" t="s">
        <v>37</v>
      </c>
      <c r="B2" s="2" t="s">
        <v>19</v>
      </c>
      <c r="C2" s="2">
        <v>1</v>
      </c>
      <c r="D2" s="2">
        <v>0</v>
      </c>
      <c r="E2" s="2">
        <v>5</v>
      </c>
      <c r="F2" s="2">
        <v>9</v>
      </c>
      <c r="G2" s="2">
        <v>1</v>
      </c>
      <c r="H2" s="2">
        <v>0</v>
      </c>
      <c r="I2" s="2">
        <v>0</v>
      </c>
      <c r="J2" s="2">
        <v>3</v>
      </c>
      <c r="K2" s="2">
        <v>0</v>
      </c>
      <c r="L2" s="2"/>
      <c r="M2" s="2">
        <v>0</v>
      </c>
      <c r="N2" s="2">
        <f t="shared" ref="N2:N7" si="0">SUM(C2:M2)</f>
        <v>19</v>
      </c>
      <c r="O2" s="2"/>
      <c r="P2" s="2"/>
    </row>
    <row r="3" spans="1:16" x14ac:dyDescent="0.25">
      <c r="A3" t="s">
        <v>79</v>
      </c>
      <c r="B3" s="2" t="s">
        <v>19</v>
      </c>
      <c r="C3" s="2">
        <v>4.5</v>
      </c>
      <c r="D3" s="2">
        <v>4.5</v>
      </c>
      <c r="E3" s="2">
        <v>4.5</v>
      </c>
      <c r="F3" s="2">
        <v>4.5</v>
      </c>
      <c r="G3" s="2">
        <v>9.5</v>
      </c>
      <c r="H3" s="2">
        <v>9.5</v>
      </c>
      <c r="I3" s="2">
        <v>4</v>
      </c>
      <c r="J3" s="2">
        <v>4</v>
      </c>
      <c r="K3" s="2" t="s">
        <v>234</v>
      </c>
      <c r="L3" s="2">
        <v>1.5</v>
      </c>
      <c r="M3" s="2"/>
      <c r="N3" s="2">
        <f t="shared" si="0"/>
        <v>46.5</v>
      </c>
      <c r="O3" s="2">
        <v>9</v>
      </c>
      <c r="P3" s="2">
        <v>1.5</v>
      </c>
    </row>
    <row r="4" spans="1:16" x14ac:dyDescent="0.25">
      <c r="A4" t="s">
        <v>79</v>
      </c>
      <c r="B4" s="2" t="s">
        <v>30</v>
      </c>
      <c r="C4" s="2">
        <v>3</v>
      </c>
      <c r="D4" s="2">
        <v>3</v>
      </c>
      <c r="E4" s="2">
        <v>3</v>
      </c>
      <c r="F4" s="2">
        <v>3</v>
      </c>
      <c r="G4" s="2">
        <v>8</v>
      </c>
      <c r="H4" s="2">
        <v>8</v>
      </c>
      <c r="I4" s="2">
        <v>3</v>
      </c>
      <c r="J4" s="2">
        <v>3</v>
      </c>
      <c r="K4" s="2"/>
      <c r="L4" s="2">
        <v>2.5</v>
      </c>
      <c r="M4" s="2"/>
      <c r="N4" s="2">
        <f t="shared" si="0"/>
        <v>36.5</v>
      </c>
      <c r="O4" s="2">
        <v>1</v>
      </c>
      <c r="P4" s="2">
        <v>2.5</v>
      </c>
    </row>
    <row r="5" spans="1:16" x14ac:dyDescent="0.25">
      <c r="A5" t="s">
        <v>129</v>
      </c>
      <c r="B5" s="2" t="s">
        <v>19</v>
      </c>
      <c r="C5" s="2">
        <v>1</v>
      </c>
      <c r="D5" s="2">
        <v>0</v>
      </c>
      <c r="E5" s="2">
        <v>5</v>
      </c>
      <c r="F5" s="2">
        <v>27</v>
      </c>
      <c r="G5" s="2">
        <v>3</v>
      </c>
      <c r="H5" s="2">
        <v>0</v>
      </c>
      <c r="I5" s="2">
        <v>2</v>
      </c>
      <c r="J5" s="2">
        <v>2</v>
      </c>
      <c r="K5" s="2"/>
      <c r="L5" s="2"/>
      <c r="M5" s="2"/>
      <c r="N5" s="2">
        <f t="shared" si="0"/>
        <v>40</v>
      </c>
      <c r="O5" s="2"/>
      <c r="P5" s="2"/>
    </row>
    <row r="6" spans="1:16" x14ac:dyDescent="0.25">
      <c r="A6" t="s">
        <v>58</v>
      </c>
      <c r="B6" s="2" t="s">
        <v>19</v>
      </c>
      <c r="C6" s="2">
        <v>2</v>
      </c>
      <c r="D6" s="2">
        <v>2</v>
      </c>
      <c r="E6" s="2">
        <v>14</v>
      </c>
      <c r="F6" s="2">
        <v>13</v>
      </c>
      <c r="G6" s="2">
        <v>4</v>
      </c>
      <c r="H6" s="2">
        <v>0</v>
      </c>
      <c r="I6" s="2">
        <v>4</v>
      </c>
      <c r="J6" s="2">
        <v>11</v>
      </c>
      <c r="K6" s="2">
        <v>1</v>
      </c>
      <c r="L6" s="2">
        <v>8</v>
      </c>
      <c r="M6" s="2">
        <v>0</v>
      </c>
      <c r="N6" s="2">
        <f t="shared" si="0"/>
        <v>59</v>
      </c>
      <c r="O6" s="2">
        <v>0</v>
      </c>
      <c r="P6" s="2">
        <v>0</v>
      </c>
    </row>
    <row r="7" spans="1:16" x14ac:dyDescent="0.25">
      <c r="A7" t="s">
        <v>56</v>
      </c>
      <c r="B7" s="2" t="s">
        <v>19</v>
      </c>
      <c r="C7" s="2">
        <v>7</v>
      </c>
      <c r="D7" s="2">
        <v>4</v>
      </c>
      <c r="E7" s="2">
        <v>22</v>
      </c>
      <c r="F7" s="2">
        <v>22</v>
      </c>
      <c r="G7" s="2">
        <v>21</v>
      </c>
      <c r="H7" s="2">
        <v>1</v>
      </c>
      <c r="I7" s="2">
        <v>0</v>
      </c>
      <c r="J7" s="2">
        <v>17</v>
      </c>
      <c r="K7" s="2">
        <v>5</v>
      </c>
      <c r="L7" s="2">
        <v>0</v>
      </c>
      <c r="M7" s="2">
        <v>1</v>
      </c>
      <c r="N7" s="2">
        <f t="shared" si="0"/>
        <v>100</v>
      </c>
      <c r="O7" s="2">
        <v>10</v>
      </c>
      <c r="P7" s="2">
        <v>0</v>
      </c>
    </row>
    <row r="8" spans="1:16" x14ac:dyDescent="0.25">
      <c r="A8" t="s">
        <v>33</v>
      </c>
      <c r="B8" s="2" t="s">
        <v>19</v>
      </c>
      <c r="C8" s="2"/>
      <c r="D8" s="2"/>
      <c r="E8" s="2"/>
      <c r="F8" s="2"/>
      <c r="G8" s="2"/>
      <c r="H8" s="2"/>
      <c r="I8" s="2"/>
      <c r="J8" s="2"/>
      <c r="K8" s="2"/>
      <c r="L8" s="2"/>
      <c r="M8" s="2"/>
      <c r="N8" s="2"/>
      <c r="O8" s="2">
        <v>14</v>
      </c>
      <c r="P8" s="2"/>
    </row>
    <row r="9" spans="1:16" x14ac:dyDescent="0.25">
      <c r="A9" t="s">
        <v>54</v>
      </c>
      <c r="B9" s="2" t="s">
        <v>19</v>
      </c>
      <c r="C9" s="2"/>
      <c r="D9" s="2"/>
      <c r="E9" s="2">
        <v>4</v>
      </c>
      <c r="F9" s="2"/>
      <c r="G9" s="2">
        <v>1</v>
      </c>
      <c r="H9" s="2"/>
      <c r="I9" s="2"/>
      <c r="J9" s="2">
        <v>1</v>
      </c>
      <c r="K9" s="2"/>
      <c r="L9" s="2"/>
      <c r="M9" s="2"/>
      <c r="N9" s="2">
        <f t="shared" ref="N9:N40" si="1">SUM(C9:M9)</f>
        <v>6</v>
      </c>
      <c r="O9" s="2">
        <v>1</v>
      </c>
      <c r="P9" s="2"/>
    </row>
    <row r="10" spans="1:16" x14ac:dyDescent="0.25">
      <c r="A10" t="s">
        <v>88</v>
      </c>
      <c r="B10" s="2" t="s">
        <v>19</v>
      </c>
      <c r="C10" s="2">
        <v>2</v>
      </c>
      <c r="D10" s="2"/>
      <c r="E10" s="2">
        <v>4</v>
      </c>
      <c r="F10" s="2">
        <v>1</v>
      </c>
      <c r="G10" s="2"/>
      <c r="H10" s="2"/>
      <c r="I10" s="2">
        <v>1</v>
      </c>
      <c r="J10" s="2">
        <v>2</v>
      </c>
      <c r="K10" s="2">
        <v>2</v>
      </c>
      <c r="L10" s="2"/>
      <c r="M10" s="2"/>
      <c r="N10" s="2">
        <f t="shared" si="1"/>
        <v>12</v>
      </c>
      <c r="O10" s="2"/>
      <c r="P10" s="2">
        <v>0</v>
      </c>
    </row>
    <row r="11" spans="1:16" x14ac:dyDescent="0.25">
      <c r="A11" t="s">
        <v>139</v>
      </c>
      <c r="B11" s="2" t="s">
        <v>19</v>
      </c>
      <c r="C11" s="2">
        <v>23</v>
      </c>
      <c r="D11" s="2">
        <v>3</v>
      </c>
      <c r="E11" s="2">
        <v>22</v>
      </c>
      <c r="F11" s="2">
        <v>31</v>
      </c>
      <c r="G11" s="2">
        <v>41</v>
      </c>
      <c r="H11" s="2">
        <v>11</v>
      </c>
      <c r="I11" s="2">
        <v>1</v>
      </c>
      <c r="J11" s="2">
        <v>1</v>
      </c>
      <c r="K11" s="2">
        <v>8</v>
      </c>
      <c r="L11" s="2">
        <v>5</v>
      </c>
      <c r="M11" s="2">
        <v>1</v>
      </c>
      <c r="N11" s="2">
        <f t="shared" si="1"/>
        <v>147</v>
      </c>
      <c r="O11" s="2">
        <v>32</v>
      </c>
      <c r="P11" s="2"/>
    </row>
    <row r="12" spans="1:16" x14ac:dyDescent="0.25">
      <c r="A12" t="s">
        <v>140</v>
      </c>
      <c r="B12" s="2" t="s">
        <v>19</v>
      </c>
      <c r="C12" s="2">
        <v>0</v>
      </c>
      <c r="D12" s="2">
        <v>2</v>
      </c>
      <c r="E12" s="2">
        <v>3</v>
      </c>
      <c r="F12" s="2">
        <v>12</v>
      </c>
      <c r="G12" s="2">
        <v>5</v>
      </c>
      <c r="H12" s="2">
        <v>1</v>
      </c>
      <c r="I12" s="2">
        <v>2</v>
      </c>
      <c r="J12" s="2">
        <v>3</v>
      </c>
      <c r="K12" s="2">
        <v>2</v>
      </c>
      <c r="L12" s="2"/>
      <c r="M12" s="2"/>
      <c r="N12" s="2">
        <f t="shared" si="1"/>
        <v>30</v>
      </c>
      <c r="O12" s="2">
        <v>10</v>
      </c>
      <c r="P12" s="2"/>
    </row>
    <row r="13" spans="1:16" x14ac:dyDescent="0.25">
      <c r="A13" t="s">
        <v>96</v>
      </c>
      <c r="B13" s="2" t="s">
        <v>19</v>
      </c>
      <c r="C13" s="2"/>
      <c r="D13" s="2"/>
      <c r="E13" s="2">
        <v>4</v>
      </c>
      <c r="F13" s="2"/>
      <c r="G13" s="2">
        <v>1</v>
      </c>
      <c r="H13" s="2"/>
      <c r="I13" s="2">
        <v>2</v>
      </c>
      <c r="J13" s="2">
        <v>1</v>
      </c>
      <c r="K13" s="2"/>
      <c r="L13" s="2">
        <v>1</v>
      </c>
      <c r="M13" s="2"/>
      <c r="N13" s="2">
        <f t="shared" si="1"/>
        <v>9</v>
      </c>
      <c r="O13" s="2">
        <v>7</v>
      </c>
      <c r="P13" s="2"/>
    </row>
    <row r="14" spans="1:16" x14ac:dyDescent="0.25">
      <c r="A14" t="s">
        <v>46</v>
      </c>
      <c r="B14" s="2" t="s">
        <v>19</v>
      </c>
      <c r="C14" s="2"/>
      <c r="D14" s="2"/>
      <c r="E14" s="2">
        <v>2</v>
      </c>
      <c r="F14" s="2">
        <v>1</v>
      </c>
      <c r="G14" s="2">
        <v>6</v>
      </c>
      <c r="H14" s="2"/>
      <c r="I14" s="2"/>
      <c r="J14" s="2"/>
      <c r="K14" s="2">
        <v>1</v>
      </c>
      <c r="L14" s="2"/>
      <c r="M14" s="2">
        <v>1</v>
      </c>
      <c r="N14" s="2">
        <f t="shared" si="1"/>
        <v>11</v>
      </c>
      <c r="O14" s="2">
        <v>2</v>
      </c>
      <c r="P14" s="2"/>
    </row>
    <row r="15" spans="1:16" x14ac:dyDescent="0.25">
      <c r="A15" t="s">
        <v>113</v>
      </c>
      <c r="B15" s="2" t="s">
        <v>19</v>
      </c>
      <c r="C15" s="2">
        <v>2</v>
      </c>
      <c r="D15" s="2">
        <v>0</v>
      </c>
      <c r="E15" s="2">
        <v>17</v>
      </c>
      <c r="F15" s="2">
        <v>17</v>
      </c>
      <c r="G15" s="2">
        <v>14</v>
      </c>
      <c r="H15" s="2">
        <v>3</v>
      </c>
      <c r="I15" s="2">
        <v>2</v>
      </c>
      <c r="J15" s="2">
        <v>6</v>
      </c>
      <c r="K15" s="2">
        <v>1</v>
      </c>
      <c r="L15" s="2">
        <v>2</v>
      </c>
      <c r="M15" s="2">
        <v>2</v>
      </c>
      <c r="N15" s="2">
        <f t="shared" si="1"/>
        <v>66</v>
      </c>
      <c r="O15" s="2">
        <v>6</v>
      </c>
      <c r="P15" s="2">
        <v>0</v>
      </c>
    </row>
    <row r="16" spans="1:16" x14ac:dyDescent="0.25">
      <c r="A16" t="s">
        <v>18</v>
      </c>
      <c r="B16" s="2" t="s">
        <v>19</v>
      </c>
      <c r="C16" s="2">
        <v>6</v>
      </c>
      <c r="D16" s="2">
        <v>0</v>
      </c>
      <c r="E16" s="2">
        <v>6</v>
      </c>
      <c r="F16" s="2">
        <v>3</v>
      </c>
      <c r="G16" s="2">
        <v>4</v>
      </c>
      <c r="H16" s="2">
        <v>1</v>
      </c>
      <c r="I16" s="2">
        <v>1</v>
      </c>
      <c r="J16" s="2">
        <v>7</v>
      </c>
      <c r="K16" s="2">
        <v>0</v>
      </c>
      <c r="L16" s="2">
        <v>3</v>
      </c>
      <c r="M16" s="2">
        <v>0</v>
      </c>
      <c r="N16" s="2">
        <f t="shared" si="1"/>
        <v>31</v>
      </c>
      <c r="O16" s="2">
        <v>1</v>
      </c>
      <c r="P16" s="2">
        <v>11</v>
      </c>
    </row>
    <row r="17" spans="1:16" x14ac:dyDescent="0.25">
      <c r="A17" t="s">
        <v>69</v>
      </c>
      <c r="B17" s="2" t="s">
        <v>19</v>
      </c>
      <c r="C17" s="2">
        <v>0</v>
      </c>
      <c r="D17" s="2">
        <v>1</v>
      </c>
      <c r="E17" s="2">
        <v>2</v>
      </c>
      <c r="F17" s="2">
        <v>2</v>
      </c>
      <c r="G17" s="2">
        <v>2</v>
      </c>
      <c r="H17" s="2">
        <v>0</v>
      </c>
      <c r="I17" s="2">
        <v>0</v>
      </c>
      <c r="J17" s="2">
        <v>1</v>
      </c>
      <c r="K17" s="2">
        <v>0</v>
      </c>
      <c r="L17" s="2">
        <v>0</v>
      </c>
      <c r="M17" s="2">
        <v>1</v>
      </c>
      <c r="N17" s="2">
        <f t="shared" si="1"/>
        <v>9</v>
      </c>
      <c r="O17" s="2">
        <v>0</v>
      </c>
      <c r="P17" s="2">
        <v>0</v>
      </c>
    </row>
    <row r="18" spans="1:16" x14ac:dyDescent="0.25">
      <c r="A18" t="s">
        <v>59</v>
      </c>
      <c r="B18" s="2" t="s">
        <v>19</v>
      </c>
      <c r="C18" s="2">
        <v>1</v>
      </c>
      <c r="D18" s="2"/>
      <c r="E18" s="2">
        <v>8</v>
      </c>
      <c r="F18" s="2">
        <v>9</v>
      </c>
      <c r="G18" s="2">
        <v>3</v>
      </c>
      <c r="H18" s="2"/>
      <c r="I18" s="2"/>
      <c r="J18" s="2">
        <v>2</v>
      </c>
      <c r="K18" s="2"/>
      <c r="L18" s="2">
        <v>2</v>
      </c>
      <c r="M18" s="2"/>
      <c r="N18" s="2">
        <f t="shared" si="1"/>
        <v>25</v>
      </c>
      <c r="O18" s="2">
        <v>7</v>
      </c>
      <c r="P18" s="2"/>
    </row>
    <row r="19" spans="1:16" x14ac:dyDescent="0.25">
      <c r="A19" t="s">
        <v>60</v>
      </c>
      <c r="B19" s="2" t="s">
        <v>19</v>
      </c>
      <c r="C19" s="2"/>
      <c r="D19" s="2">
        <v>2</v>
      </c>
      <c r="E19" s="2"/>
      <c r="F19" s="2">
        <v>1</v>
      </c>
      <c r="G19" s="2"/>
      <c r="H19" s="2"/>
      <c r="I19" s="2"/>
      <c r="J19" s="2">
        <v>2</v>
      </c>
      <c r="K19" s="2"/>
      <c r="L19" s="2"/>
      <c r="M19" s="2"/>
      <c r="N19" s="2">
        <f t="shared" si="1"/>
        <v>5</v>
      </c>
      <c r="O19" s="2">
        <v>4</v>
      </c>
      <c r="P19" s="2"/>
    </row>
    <row r="20" spans="1:16" x14ac:dyDescent="0.25">
      <c r="A20" t="s">
        <v>61</v>
      </c>
      <c r="B20" s="2" t="s">
        <v>19</v>
      </c>
      <c r="C20" s="2">
        <v>2</v>
      </c>
      <c r="D20" s="2"/>
      <c r="E20" s="2">
        <v>1</v>
      </c>
      <c r="F20" s="2">
        <v>14</v>
      </c>
      <c r="G20" s="2">
        <v>1</v>
      </c>
      <c r="H20" s="2"/>
      <c r="I20" s="2">
        <v>1</v>
      </c>
      <c r="J20" s="2">
        <v>6</v>
      </c>
      <c r="K20" s="2"/>
      <c r="L20" s="2">
        <v>3</v>
      </c>
      <c r="M20" s="2"/>
      <c r="N20" s="2">
        <f t="shared" si="1"/>
        <v>28</v>
      </c>
      <c r="O20" s="2">
        <v>44</v>
      </c>
      <c r="P20" s="2"/>
    </row>
    <row r="21" spans="1:16" x14ac:dyDescent="0.25">
      <c r="A21" t="s">
        <v>62</v>
      </c>
      <c r="B21" s="2" t="s">
        <v>19</v>
      </c>
      <c r="C21" s="2">
        <v>0</v>
      </c>
      <c r="D21" s="2">
        <v>0</v>
      </c>
      <c r="E21" s="2">
        <v>1</v>
      </c>
      <c r="F21" s="2">
        <v>6</v>
      </c>
      <c r="G21" s="2">
        <v>0</v>
      </c>
      <c r="H21" s="2">
        <v>0</v>
      </c>
      <c r="I21" s="2">
        <v>1</v>
      </c>
      <c r="J21" s="2">
        <v>0</v>
      </c>
      <c r="K21" s="2">
        <v>0</v>
      </c>
      <c r="L21" s="2">
        <v>0</v>
      </c>
      <c r="M21" s="2">
        <v>0</v>
      </c>
      <c r="N21" s="2">
        <f t="shared" si="1"/>
        <v>8</v>
      </c>
      <c r="O21" s="2">
        <v>1</v>
      </c>
      <c r="P21" s="2">
        <v>0</v>
      </c>
    </row>
    <row r="22" spans="1:16" x14ac:dyDescent="0.25">
      <c r="A22" t="s">
        <v>63</v>
      </c>
      <c r="B22" s="2" t="s">
        <v>19</v>
      </c>
      <c r="C22" s="2">
        <v>2</v>
      </c>
      <c r="D22" s="2">
        <v>0</v>
      </c>
      <c r="E22" s="2">
        <v>3</v>
      </c>
      <c r="F22" s="2">
        <v>3</v>
      </c>
      <c r="G22" s="2">
        <v>5</v>
      </c>
      <c r="H22" s="2">
        <v>0</v>
      </c>
      <c r="I22" s="2">
        <v>0</v>
      </c>
      <c r="J22" s="2">
        <v>1</v>
      </c>
      <c r="K22" s="2">
        <v>0</v>
      </c>
      <c r="L22" s="2">
        <v>0</v>
      </c>
      <c r="M22" s="2">
        <v>0</v>
      </c>
      <c r="N22" s="2">
        <f t="shared" si="1"/>
        <v>14</v>
      </c>
      <c r="O22" s="2">
        <v>8</v>
      </c>
      <c r="P22" s="2">
        <v>0</v>
      </c>
    </row>
    <row r="23" spans="1:16" x14ac:dyDescent="0.25">
      <c r="A23" t="s">
        <v>64</v>
      </c>
      <c r="B23" s="2" t="s">
        <v>19</v>
      </c>
      <c r="C23" s="2">
        <v>4</v>
      </c>
      <c r="D23" s="2">
        <v>0</v>
      </c>
      <c r="E23" s="2">
        <v>27</v>
      </c>
      <c r="F23" s="2">
        <v>34</v>
      </c>
      <c r="G23" s="2">
        <v>16</v>
      </c>
      <c r="H23" s="2">
        <v>1</v>
      </c>
      <c r="I23" s="2">
        <v>7</v>
      </c>
      <c r="J23" s="2">
        <v>3</v>
      </c>
      <c r="K23" s="2">
        <v>0</v>
      </c>
      <c r="L23" s="2">
        <v>5</v>
      </c>
      <c r="M23" s="2">
        <v>1</v>
      </c>
      <c r="N23" s="2">
        <f t="shared" si="1"/>
        <v>98</v>
      </c>
      <c r="O23" s="2">
        <v>4</v>
      </c>
      <c r="P23" s="2">
        <v>0</v>
      </c>
    </row>
    <row r="24" spans="1:16" x14ac:dyDescent="0.25">
      <c r="A24" t="s">
        <v>65</v>
      </c>
      <c r="B24" s="2" t="s">
        <v>66</v>
      </c>
      <c r="C24" s="2">
        <v>0</v>
      </c>
      <c r="D24" s="2">
        <v>0</v>
      </c>
      <c r="E24" s="2">
        <v>3</v>
      </c>
      <c r="F24" s="2">
        <v>6</v>
      </c>
      <c r="G24" s="2">
        <v>5</v>
      </c>
      <c r="H24" s="2">
        <v>0</v>
      </c>
      <c r="I24" s="2">
        <v>3</v>
      </c>
      <c r="J24" s="2">
        <v>0</v>
      </c>
      <c r="K24" s="2">
        <v>0</v>
      </c>
      <c r="L24" s="2">
        <v>0</v>
      </c>
      <c r="M24" s="2">
        <v>0</v>
      </c>
      <c r="N24" s="2">
        <f t="shared" si="1"/>
        <v>17</v>
      </c>
      <c r="O24" s="2">
        <v>0</v>
      </c>
      <c r="P24" s="2">
        <v>0</v>
      </c>
    </row>
    <row r="25" spans="1:16" x14ac:dyDescent="0.25">
      <c r="A25" t="s">
        <v>67</v>
      </c>
      <c r="B25" s="2" t="s">
        <v>19</v>
      </c>
      <c r="C25" s="2">
        <v>1</v>
      </c>
      <c r="D25" s="2">
        <v>2</v>
      </c>
      <c r="E25" s="2">
        <v>8</v>
      </c>
      <c r="F25" s="2">
        <v>22</v>
      </c>
      <c r="G25" s="2">
        <v>2</v>
      </c>
      <c r="H25" s="2"/>
      <c r="I25" s="2"/>
      <c r="J25" s="2">
        <v>3</v>
      </c>
      <c r="K25" s="2"/>
      <c r="L25" s="2">
        <v>1</v>
      </c>
      <c r="M25" s="2"/>
      <c r="N25" s="2">
        <f t="shared" si="1"/>
        <v>39</v>
      </c>
      <c r="O25" s="2">
        <v>11</v>
      </c>
      <c r="P25" s="2"/>
    </row>
    <row r="26" spans="1:16" x14ac:dyDescent="0.25">
      <c r="A26" t="s">
        <v>68</v>
      </c>
      <c r="B26" s="2" t="s">
        <v>19</v>
      </c>
      <c r="C26" s="2">
        <v>0</v>
      </c>
      <c r="D26" s="2">
        <v>0</v>
      </c>
      <c r="E26" s="2">
        <v>0</v>
      </c>
      <c r="F26" s="2">
        <v>10</v>
      </c>
      <c r="G26" s="2">
        <v>0</v>
      </c>
      <c r="H26" s="2">
        <v>0</v>
      </c>
      <c r="I26" s="2">
        <v>0</v>
      </c>
      <c r="J26" s="2">
        <v>2</v>
      </c>
      <c r="K26" s="2">
        <v>1</v>
      </c>
      <c r="L26" s="2">
        <v>0</v>
      </c>
      <c r="M26" s="2">
        <v>0</v>
      </c>
      <c r="N26" s="2">
        <f t="shared" si="1"/>
        <v>13</v>
      </c>
      <c r="O26" s="2">
        <v>0</v>
      </c>
      <c r="P26" s="2">
        <v>0</v>
      </c>
    </row>
    <row r="27" spans="1:16" x14ac:dyDescent="0.25">
      <c r="A27" t="s">
        <v>160</v>
      </c>
      <c r="B27" s="2" t="s">
        <v>162</v>
      </c>
      <c r="C27" s="2"/>
      <c r="D27" s="2">
        <v>2</v>
      </c>
      <c r="E27" s="2"/>
      <c r="F27" s="2">
        <v>2</v>
      </c>
      <c r="G27" s="2">
        <v>18</v>
      </c>
      <c r="H27" s="2"/>
      <c r="I27" s="2"/>
      <c r="J27" s="2">
        <v>3</v>
      </c>
      <c r="K27" s="2"/>
      <c r="L27" s="2">
        <v>1</v>
      </c>
      <c r="M27" s="2"/>
      <c r="N27" s="2">
        <f t="shared" si="1"/>
        <v>26</v>
      </c>
      <c r="O27" s="2">
        <v>9</v>
      </c>
      <c r="P27" s="2"/>
    </row>
    <row r="28" spans="1:16" x14ac:dyDescent="0.25">
      <c r="A28" t="s">
        <v>160</v>
      </c>
      <c r="B28" s="2" t="s">
        <v>161</v>
      </c>
      <c r="C28" s="2">
        <v>10</v>
      </c>
      <c r="D28" s="2">
        <v>9</v>
      </c>
      <c r="E28" s="2">
        <v>2</v>
      </c>
      <c r="F28" s="2">
        <v>9</v>
      </c>
      <c r="G28" s="2">
        <v>39</v>
      </c>
      <c r="H28" s="2">
        <v>1</v>
      </c>
      <c r="I28" s="2">
        <v>10</v>
      </c>
      <c r="J28" s="2">
        <v>18</v>
      </c>
      <c r="K28" s="2">
        <v>1</v>
      </c>
      <c r="L28" s="2">
        <v>12</v>
      </c>
      <c r="M28" s="2">
        <v>0</v>
      </c>
      <c r="N28" s="2">
        <f t="shared" si="1"/>
        <v>111</v>
      </c>
      <c r="O28" s="2">
        <v>19</v>
      </c>
      <c r="P28" s="2">
        <v>0</v>
      </c>
    </row>
    <row r="29" spans="1:16" x14ac:dyDescent="0.25">
      <c r="A29" t="s">
        <v>119</v>
      </c>
      <c r="B29" s="2" t="s">
        <v>19</v>
      </c>
      <c r="C29" s="2">
        <v>0</v>
      </c>
      <c r="D29" s="2">
        <v>0</v>
      </c>
      <c r="E29" s="2">
        <v>5</v>
      </c>
      <c r="F29" s="2">
        <v>3</v>
      </c>
      <c r="G29" s="2">
        <v>7</v>
      </c>
      <c r="H29" s="2">
        <v>3</v>
      </c>
      <c r="I29" s="2">
        <v>1</v>
      </c>
      <c r="J29" s="2">
        <v>0</v>
      </c>
      <c r="K29" s="2">
        <v>3</v>
      </c>
      <c r="L29" s="2">
        <v>0</v>
      </c>
      <c r="M29" s="2">
        <v>0</v>
      </c>
      <c r="N29" s="2">
        <f t="shared" si="1"/>
        <v>22</v>
      </c>
      <c r="O29" s="2">
        <v>2</v>
      </c>
      <c r="P29" s="2">
        <v>0</v>
      </c>
    </row>
    <row r="30" spans="1:16" x14ac:dyDescent="0.25">
      <c r="A30" t="s">
        <v>89</v>
      </c>
      <c r="B30" s="2" t="s">
        <v>19</v>
      </c>
      <c r="C30" s="2"/>
      <c r="D30" s="2">
        <v>7</v>
      </c>
      <c r="E30" s="2">
        <v>1</v>
      </c>
      <c r="F30" s="2">
        <v>1</v>
      </c>
      <c r="G30" s="2">
        <v>1</v>
      </c>
      <c r="H30" s="2"/>
      <c r="I30" s="2"/>
      <c r="J30" s="2">
        <v>4</v>
      </c>
      <c r="K30" s="2">
        <v>1</v>
      </c>
      <c r="L30" s="2">
        <v>2</v>
      </c>
      <c r="M30" s="2"/>
      <c r="N30" s="2">
        <f t="shared" si="1"/>
        <v>17</v>
      </c>
      <c r="O30" s="2">
        <v>2</v>
      </c>
      <c r="P30" s="2"/>
    </row>
    <row r="31" spans="1:16" x14ac:dyDescent="0.25">
      <c r="A31" t="s">
        <v>149</v>
      </c>
      <c r="B31" s="2" t="s">
        <v>19</v>
      </c>
      <c r="C31" s="2">
        <v>1</v>
      </c>
      <c r="D31" s="2">
        <v>1</v>
      </c>
      <c r="E31" s="2">
        <v>3</v>
      </c>
      <c r="F31" s="2">
        <v>8</v>
      </c>
      <c r="G31" s="2">
        <v>12</v>
      </c>
      <c r="H31" s="2"/>
      <c r="I31" s="2"/>
      <c r="J31" s="2">
        <v>5</v>
      </c>
      <c r="K31" s="2">
        <v>1</v>
      </c>
      <c r="L31" s="2"/>
      <c r="M31" s="2"/>
      <c r="N31" s="2">
        <f t="shared" si="1"/>
        <v>31</v>
      </c>
      <c r="O31" s="2">
        <v>2</v>
      </c>
      <c r="P31" s="2"/>
    </row>
    <row r="32" spans="1:16" x14ac:dyDescent="0.25">
      <c r="A32" t="s">
        <v>170</v>
      </c>
      <c r="B32" s="2" t="s">
        <v>19</v>
      </c>
      <c r="C32" s="2"/>
      <c r="D32" s="2"/>
      <c r="E32" s="2">
        <v>3</v>
      </c>
      <c r="F32" s="2">
        <v>3</v>
      </c>
      <c r="G32" s="2">
        <v>5</v>
      </c>
      <c r="H32" s="2"/>
      <c r="I32" s="2">
        <v>1</v>
      </c>
      <c r="J32" s="2">
        <v>1</v>
      </c>
      <c r="K32" s="2"/>
      <c r="L32" s="2"/>
      <c r="M32" s="2"/>
      <c r="N32" s="2">
        <f t="shared" si="1"/>
        <v>13</v>
      </c>
      <c r="O32" s="2">
        <v>2</v>
      </c>
      <c r="P32" s="2"/>
    </row>
    <row r="33" spans="1:16" x14ac:dyDescent="0.25">
      <c r="A33" t="s">
        <v>189</v>
      </c>
      <c r="B33" s="2" t="s">
        <v>19</v>
      </c>
      <c r="C33" s="2">
        <v>15</v>
      </c>
      <c r="D33" s="2">
        <v>30</v>
      </c>
      <c r="E33" s="2">
        <v>2</v>
      </c>
      <c r="F33" s="2">
        <v>3</v>
      </c>
      <c r="G33" s="2">
        <v>13</v>
      </c>
      <c r="H33" s="2">
        <v>18</v>
      </c>
      <c r="I33" s="2">
        <v>26</v>
      </c>
      <c r="J33" s="2">
        <v>42</v>
      </c>
      <c r="K33" s="2">
        <v>9</v>
      </c>
      <c r="L33" s="2">
        <v>21</v>
      </c>
      <c r="M33" s="2">
        <v>2</v>
      </c>
      <c r="N33" s="2">
        <f t="shared" si="1"/>
        <v>181</v>
      </c>
      <c r="O33" s="2">
        <v>19</v>
      </c>
      <c r="P33" s="2">
        <v>3</v>
      </c>
    </row>
    <row r="34" spans="1:16" x14ac:dyDescent="0.25">
      <c r="A34" t="s">
        <v>189</v>
      </c>
      <c r="B34" s="2" t="s">
        <v>190</v>
      </c>
      <c r="C34" s="2">
        <v>17</v>
      </c>
      <c r="D34" s="2">
        <v>98</v>
      </c>
      <c r="E34" s="2">
        <v>9</v>
      </c>
      <c r="F34" s="2">
        <v>15</v>
      </c>
      <c r="G34" s="2">
        <v>53</v>
      </c>
      <c r="H34" s="2">
        <v>44</v>
      </c>
      <c r="I34" s="2">
        <v>56</v>
      </c>
      <c r="J34" s="2">
        <v>67</v>
      </c>
      <c r="K34" s="2">
        <v>11</v>
      </c>
      <c r="L34" s="2">
        <v>26</v>
      </c>
      <c r="M34" s="2">
        <v>1</v>
      </c>
      <c r="N34" s="2">
        <f t="shared" si="1"/>
        <v>397</v>
      </c>
      <c r="O34" s="2">
        <v>78</v>
      </c>
      <c r="P34" s="2">
        <v>3</v>
      </c>
    </row>
    <row r="35" spans="1:16" x14ac:dyDescent="0.25">
      <c r="A35" t="s">
        <v>29</v>
      </c>
      <c r="B35" s="2" t="s">
        <v>31</v>
      </c>
      <c r="C35" s="2">
        <v>1</v>
      </c>
      <c r="D35" s="2">
        <v>1</v>
      </c>
      <c r="E35" s="2">
        <v>0</v>
      </c>
      <c r="F35" s="2">
        <v>1</v>
      </c>
      <c r="G35" s="2">
        <v>18</v>
      </c>
      <c r="H35" s="2">
        <v>2</v>
      </c>
      <c r="I35" s="2">
        <v>2</v>
      </c>
      <c r="J35" s="2">
        <v>5</v>
      </c>
      <c r="K35" s="2">
        <v>0</v>
      </c>
      <c r="L35" s="2">
        <v>2</v>
      </c>
      <c r="M35" s="2">
        <v>0</v>
      </c>
      <c r="N35" s="2">
        <f t="shared" si="1"/>
        <v>32</v>
      </c>
      <c r="O35" s="2"/>
      <c r="P35" s="2"/>
    </row>
    <row r="36" spans="1:16" x14ac:dyDescent="0.25">
      <c r="A36" t="s">
        <v>29</v>
      </c>
      <c r="B36" s="2" t="s">
        <v>30</v>
      </c>
      <c r="C36" s="2"/>
      <c r="D36" s="2"/>
      <c r="E36" s="2"/>
      <c r="F36" s="2">
        <v>3</v>
      </c>
      <c r="G36" s="2">
        <v>6</v>
      </c>
      <c r="H36" s="2"/>
      <c r="I36" s="2">
        <v>1</v>
      </c>
      <c r="J36" s="2">
        <v>1</v>
      </c>
      <c r="K36" s="2"/>
      <c r="L36" s="2">
        <v>3</v>
      </c>
      <c r="M36" s="2"/>
      <c r="N36" s="2">
        <f t="shared" si="1"/>
        <v>14</v>
      </c>
      <c r="O36" s="2"/>
      <c r="P36" s="2"/>
    </row>
    <row r="37" spans="1:16" x14ac:dyDescent="0.25">
      <c r="A37" t="s">
        <v>29</v>
      </c>
      <c r="B37" s="2" t="s">
        <v>19</v>
      </c>
      <c r="C37" s="2">
        <v>1</v>
      </c>
      <c r="D37" s="2">
        <v>0</v>
      </c>
      <c r="E37" s="2">
        <v>1</v>
      </c>
      <c r="F37" s="2">
        <v>3</v>
      </c>
      <c r="G37" s="2">
        <v>2</v>
      </c>
      <c r="H37" s="2">
        <v>0</v>
      </c>
      <c r="I37" s="2">
        <v>0</v>
      </c>
      <c r="J37" s="2">
        <v>1</v>
      </c>
      <c r="K37" s="2">
        <v>0</v>
      </c>
      <c r="L37" s="2">
        <v>1</v>
      </c>
      <c r="M37" s="2">
        <v>1</v>
      </c>
      <c r="N37" s="2">
        <f t="shared" si="1"/>
        <v>10</v>
      </c>
      <c r="O37" s="2">
        <v>28</v>
      </c>
      <c r="P37" s="2">
        <v>0</v>
      </c>
    </row>
    <row r="38" spans="1:16" x14ac:dyDescent="0.25">
      <c r="A38" t="s">
        <v>130</v>
      </c>
      <c r="B38" s="2" t="s">
        <v>19</v>
      </c>
      <c r="C38" s="2">
        <v>0</v>
      </c>
      <c r="D38" s="2">
        <v>1</v>
      </c>
      <c r="E38" s="2">
        <v>0</v>
      </c>
      <c r="F38" s="2">
        <v>3</v>
      </c>
      <c r="G38" s="2">
        <v>1</v>
      </c>
      <c r="H38" s="2">
        <v>0</v>
      </c>
      <c r="I38" s="2">
        <v>0</v>
      </c>
      <c r="J38" s="2">
        <v>2</v>
      </c>
      <c r="K38" s="2">
        <v>0</v>
      </c>
      <c r="L38" s="2">
        <v>0</v>
      </c>
      <c r="M38" s="2">
        <v>0</v>
      </c>
      <c r="N38" s="2">
        <f t="shared" si="1"/>
        <v>7</v>
      </c>
      <c r="O38" s="2">
        <v>0</v>
      </c>
      <c r="P38" s="2">
        <v>0</v>
      </c>
    </row>
    <row r="39" spans="1:16" x14ac:dyDescent="0.25">
      <c r="A39" t="s">
        <v>21</v>
      </c>
      <c r="B39" s="2" t="s">
        <v>19</v>
      </c>
      <c r="C39" s="2">
        <v>2</v>
      </c>
      <c r="D39" s="2">
        <v>0</v>
      </c>
      <c r="E39" s="2">
        <v>9</v>
      </c>
      <c r="F39" s="2">
        <v>6</v>
      </c>
      <c r="G39" s="2">
        <v>11</v>
      </c>
      <c r="H39" s="2">
        <v>0</v>
      </c>
      <c r="I39" s="2">
        <v>0</v>
      </c>
      <c r="J39" s="2">
        <v>3</v>
      </c>
      <c r="K39" s="2">
        <v>0</v>
      </c>
      <c r="L39" s="2">
        <v>5</v>
      </c>
      <c r="M39" s="2">
        <v>0</v>
      </c>
      <c r="N39" s="2">
        <f t="shared" si="1"/>
        <v>36</v>
      </c>
      <c r="O39" s="2">
        <v>5</v>
      </c>
      <c r="P39" s="2">
        <v>0</v>
      </c>
    </row>
    <row r="40" spans="1:16" x14ac:dyDescent="0.25">
      <c r="A40" t="s">
        <v>240</v>
      </c>
      <c r="B40" s="2" t="s">
        <v>19</v>
      </c>
      <c r="C40" s="2">
        <v>1</v>
      </c>
      <c r="D40" s="2">
        <v>0</v>
      </c>
      <c r="E40" s="2">
        <v>2</v>
      </c>
      <c r="F40" s="2">
        <v>8</v>
      </c>
      <c r="G40" s="2">
        <v>3</v>
      </c>
      <c r="H40" s="2">
        <v>0</v>
      </c>
      <c r="I40" s="2">
        <v>0</v>
      </c>
      <c r="J40" s="2">
        <v>5</v>
      </c>
      <c r="K40" s="2">
        <v>0</v>
      </c>
      <c r="L40" s="2">
        <v>0</v>
      </c>
      <c r="M40" s="2">
        <v>0</v>
      </c>
      <c r="N40" s="2">
        <f t="shared" si="1"/>
        <v>19</v>
      </c>
      <c r="O40" s="2">
        <v>4</v>
      </c>
      <c r="P40" s="2">
        <v>0</v>
      </c>
    </row>
    <row r="41" spans="1:16" x14ac:dyDescent="0.25">
      <c r="A41" t="s">
        <v>196</v>
      </c>
      <c r="B41" s="2" t="s">
        <v>19</v>
      </c>
      <c r="C41" s="2"/>
      <c r="D41" s="2">
        <v>1</v>
      </c>
      <c r="E41" s="2">
        <v>6</v>
      </c>
      <c r="F41" s="2">
        <v>3</v>
      </c>
      <c r="G41" s="2">
        <v>4</v>
      </c>
      <c r="H41" s="2"/>
      <c r="I41" s="2"/>
      <c r="J41" s="2">
        <v>2</v>
      </c>
      <c r="K41" s="2">
        <v>1</v>
      </c>
      <c r="L41" s="2"/>
      <c r="M41" s="2">
        <v>1</v>
      </c>
      <c r="N41" s="2">
        <f t="shared" ref="N41:N72" si="2">SUM(C41:M41)</f>
        <v>18</v>
      </c>
      <c r="O41" s="2"/>
      <c r="P41" s="2"/>
    </row>
    <row r="42" spans="1:16" x14ac:dyDescent="0.25">
      <c r="A42" t="s">
        <v>82</v>
      </c>
      <c r="B42" s="2" t="s">
        <v>19</v>
      </c>
      <c r="C42" s="2">
        <v>3</v>
      </c>
      <c r="D42" s="2">
        <v>1</v>
      </c>
      <c r="E42" s="2">
        <v>4</v>
      </c>
      <c r="F42" s="2">
        <v>20</v>
      </c>
      <c r="G42" s="2">
        <v>4</v>
      </c>
      <c r="H42" s="2">
        <v>0</v>
      </c>
      <c r="I42" s="2">
        <v>0</v>
      </c>
      <c r="J42" s="2">
        <v>3</v>
      </c>
      <c r="K42" s="2">
        <v>5</v>
      </c>
      <c r="L42" s="2">
        <v>2</v>
      </c>
      <c r="M42" s="2">
        <v>0</v>
      </c>
      <c r="N42" s="2">
        <f t="shared" si="2"/>
        <v>42</v>
      </c>
      <c r="O42" s="2">
        <v>5</v>
      </c>
      <c r="P42" s="2">
        <v>0</v>
      </c>
    </row>
    <row r="43" spans="1:16" x14ac:dyDescent="0.25">
      <c r="A43" t="s">
        <v>83</v>
      </c>
      <c r="B43" s="2" t="s">
        <v>19</v>
      </c>
      <c r="C43" s="2">
        <v>0</v>
      </c>
      <c r="D43" s="2">
        <v>0</v>
      </c>
      <c r="E43" s="2">
        <v>2</v>
      </c>
      <c r="F43" s="2">
        <v>5</v>
      </c>
      <c r="G43" s="2">
        <v>5</v>
      </c>
      <c r="H43" s="2">
        <v>0</v>
      </c>
      <c r="I43" s="2">
        <v>1</v>
      </c>
      <c r="J43" s="2">
        <v>3</v>
      </c>
      <c r="K43" s="2">
        <v>0</v>
      </c>
      <c r="L43" s="2">
        <v>0</v>
      </c>
      <c r="M43" s="2">
        <v>1</v>
      </c>
      <c r="N43" s="2">
        <f t="shared" si="2"/>
        <v>17</v>
      </c>
      <c r="O43" s="2">
        <v>0</v>
      </c>
      <c r="P43" s="2">
        <v>1</v>
      </c>
    </row>
    <row r="44" spans="1:16" x14ac:dyDescent="0.25">
      <c r="A44" t="s">
        <v>84</v>
      </c>
      <c r="B44" s="2" t="s">
        <v>19</v>
      </c>
      <c r="C44" s="2">
        <v>5</v>
      </c>
      <c r="D44" s="2">
        <v>2</v>
      </c>
      <c r="E44" s="2">
        <v>19</v>
      </c>
      <c r="F44" s="2">
        <v>29</v>
      </c>
      <c r="G44" s="2">
        <v>8</v>
      </c>
      <c r="H44" s="2">
        <v>0</v>
      </c>
      <c r="I44" s="2">
        <v>2</v>
      </c>
      <c r="J44" s="2">
        <v>12</v>
      </c>
      <c r="K44" s="2">
        <v>1</v>
      </c>
      <c r="L44" s="2">
        <v>1</v>
      </c>
      <c r="M44" s="2">
        <v>0</v>
      </c>
      <c r="N44" s="2">
        <f t="shared" si="2"/>
        <v>79</v>
      </c>
      <c r="O44" s="2">
        <v>11</v>
      </c>
      <c r="P44" s="2">
        <v>0</v>
      </c>
    </row>
    <row r="45" spans="1:16" x14ac:dyDescent="0.25">
      <c r="A45" t="s">
        <v>85</v>
      </c>
      <c r="B45" s="2" t="s">
        <v>19</v>
      </c>
      <c r="C45" s="2">
        <v>1</v>
      </c>
      <c r="D45" s="2">
        <v>5</v>
      </c>
      <c r="E45" s="2">
        <v>11</v>
      </c>
      <c r="F45" s="2">
        <v>8</v>
      </c>
      <c r="G45" s="2">
        <v>11</v>
      </c>
      <c r="H45" s="2">
        <v>3</v>
      </c>
      <c r="I45" s="2">
        <v>3</v>
      </c>
      <c r="J45" s="2">
        <v>3</v>
      </c>
      <c r="K45" s="2">
        <v>5</v>
      </c>
      <c r="L45" s="2">
        <v>0</v>
      </c>
      <c r="M45" s="2">
        <v>0</v>
      </c>
      <c r="N45" s="2">
        <f t="shared" si="2"/>
        <v>50</v>
      </c>
      <c r="O45" s="2">
        <v>9</v>
      </c>
      <c r="P45" s="2">
        <v>0</v>
      </c>
    </row>
    <row r="46" spans="1:16" x14ac:dyDescent="0.25">
      <c r="A46" t="s">
        <v>253</v>
      </c>
      <c r="B46" s="2" t="s">
        <v>254</v>
      </c>
      <c r="C46" s="2">
        <v>6</v>
      </c>
      <c r="D46" s="2">
        <v>0</v>
      </c>
      <c r="E46" s="2">
        <v>32</v>
      </c>
      <c r="F46" s="2">
        <v>3</v>
      </c>
      <c r="G46" s="2">
        <v>0</v>
      </c>
      <c r="H46" s="2">
        <v>0</v>
      </c>
      <c r="I46" s="2">
        <v>11</v>
      </c>
      <c r="J46" s="2">
        <v>0</v>
      </c>
      <c r="K46" s="2">
        <v>0</v>
      </c>
      <c r="L46" s="2">
        <v>0</v>
      </c>
      <c r="M46" s="2">
        <v>0</v>
      </c>
      <c r="N46" s="2">
        <f t="shared" si="2"/>
        <v>52</v>
      </c>
      <c r="O46" s="2">
        <v>1</v>
      </c>
      <c r="P46" s="2">
        <v>0</v>
      </c>
    </row>
    <row r="47" spans="1:16" x14ac:dyDescent="0.25">
      <c r="A47" t="s">
        <v>251</v>
      </c>
      <c r="B47" s="2" t="s">
        <v>19</v>
      </c>
      <c r="C47" s="2">
        <v>52</v>
      </c>
      <c r="D47" s="2">
        <v>0</v>
      </c>
      <c r="E47" s="2">
        <v>18</v>
      </c>
      <c r="F47" s="2">
        <v>13</v>
      </c>
      <c r="G47" s="2">
        <v>0</v>
      </c>
      <c r="H47" s="2">
        <v>1</v>
      </c>
      <c r="I47" s="2">
        <v>12</v>
      </c>
      <c r="J47" s="2">
        <v>5</v>
      </c>
      <c r="K47" s="2">
        <v>0</v>
      </c>
      <c r="L47" s="2">
        <v>0</v>
      </c>
      <c r="M47" s="2">
        <v>8</v>
      </c>
      <c r="N47" s="2">
        <f t="shared" si="2"/>
        <v>109</v>
      </c>
      <c r="O47" s="2">
        <v>6</v>
      </c>
      <c r="P47" s="2">
        <v>0</v>
      </c>
    </row>
    <row r="48" spans="1:16" x14ac:dyDescent="0.25">
      <c r="A48" t="s">
        <v>182</v>
      </c>
      <c r="B48" s="2" t="s">
        <v>19</v>
      </c>
      <c r="C48" s="2">
        <v>6</v>
      </c>
      <c r="D48" s="2">
        <v>2</v>
      </c>
      <c r="E48" s="2">
        <v>4</v>
      </c>
      <c r="F48" s="2">
        <v>9</v>
      </c>
      <c r="G48" s="2">
        <v>6</v>
      </c>
      <c r="H48" s="2">
        <v>1</v>
      </c>
      <c r="I48" s="2">
        <v>6</v>
      </c>
      <c r="J48" s="2">
        <v>2</v>
      </c>
      <c r="K48" s="2">
        <v>3</v>
      </c>
      <c r="L48" s="2">
        <v>9</v>
      </c>
      <c r="M48" s="2">
        <v>5</v>
      </c>
      <c r="N48" s="2">
        <f t="shared" si="2"/>
        <v>53</v>
      </c>
      <c r="O48" s="2">
        <v>60</v>
      </c>
      <c r="P48" s="2">
        <v>0</v>
      </c>
    </row>
    <row r="49" spans="1:16" x14ac:dyDescent="0.25">
      <c r="A49" t="s">
        <v>91</v>
      </c>
      <c r="B49" s="2" t="s">
        <v>19</v>
      </c>
      <c r="C49" s="2"/>
      <c r="D49" s="2"/>
      <c r="E49" s="2">
        <v>3</v>
      </c>
      <c r="F49" s="2"/>
      <c r="G49" s="2">
        <v>3</v>
      </c>
      <c r="H49" s="2"/>
      <c r="I49" s="2"/>
      <c r="J49" s="2"/>
      <c r="K49" s="2"/>
      <c r="L49" s="2"/>
      <c r="M49" s="2">
        <v>1</v>
      </c>
      <c r="N49" s="2">
        <f t="shared" si="2"/>
        <v>7</v>
      </c>
      <c r="O49" s="2"/>
      <c r="P49" s="2"/>
    </row>
    <row r="50" spans="1:16" x14ac:dyDescent="0.25">
      <c r="A50" t="s">
        <v>38</v>
      </c>
      <c r="B50" s="2" t="s">
        <v>19</v>
      </c>
      <c r="C50" s="2">
        <v>0</v>
      </c>
      <c r="D50" s="2">
        <v>0</v>
      </c>
      <c r="E50" s="2">
        <v>6</v>
      </c>
      <c r="F50" s="2">
        <v>4</v>
      </c>
      <c r="G50" s="2">
        <v>0</v>
      </c>
      <c r="H50" s="2">
        <v>0</v>
      </c>
      <c r="I50" s="2">
        <v>1</v>
      </c>
      <c r="J50" s="2">
        <v>0</v>
      </c>
      <c r="K50" s="2">
        <v>0</v>
      </c>
      <c r="L50" s="2">
        <v>0</v>
      </c>
      <c r="M50" s="2">
        <v>0</v>
      </c>
      <c r="N50" s="2">
        <f t="shared" si="2"/>
        <v>11</v>
      </c>
      <c r="O50" s="2">
        <v>2</v>
      </c>
      <c r="P50" s="2">
        <v>0</v>
      </c>
    </row>
    <row r="51" spans="1:16" x14ac:dyDescent="0.25">
      <c r="A51" t="s">
        <v>92</v>
      </c>
      <c r="B51" s="2" t="s">
        <v>19</v>
      </c>
      <c r="C51" s="2">
        <v>9</v>
      </c>
      <c r="D51" s="2">
        <v>3</v>
      </c>
      <c r="E51" s="2">
        <v>5</v>
      </c>
      <c r="F51" s="2">
        <v>5</v>
      </c>
      <c r="G51" s="2">
        <v>16</v>
      </c>
      <c r="H51" s="2">
        <v>9</v>
      </c>
      <c r="I51" s="2">
        <v>11</v>
      </c>
      <c r="J51" s="2">
        <v>8</v>
      </c>
      <c r="K51" s="2">
        <v>0</v>
      </c>
      <c r="L51" s="2">
        <v>1</v>
      </c>
      <c r="M51" s="2">
        <v>1</v>
      </c>
      <c r="N51" s="2">
        <f t="shared" si="2"/>
        <v>68</v>
      </c>
      <c r="O51" s="2">
        <v>15</v>
      </c>
      <c r="P51" s="2">
        <v>0</v>
      </c>
    </row>
    <row r="52" spans="1:16" x14ac:dyDescent="0.25">
      <c r="A52" t="s">
        <v>97</v>
      </c>
      <c r="B52" s="2" t="s">
        <v>19</v>
      </c>
      <c r="C52" s="2"/>
      <c r="D52" s="2"/>
      <c r="E52" s="2"/>
      <c r="F52" s="2"/>
      <c r="G52" s="2">
        <v>3</v>
      </c>
      <c r="H52" s="2"/>
      <c r="I52" s="2"/>
      <c r="J52" s="2"/>
      <c r="K52" s="2">
        <v>1</v>
      </c>
      <c r="L52" s="2"/>
      <c r="M52" s="2"/>
      <c r="N52" s="2">
        <f t="shared" si="2"/>
        <v>4</v>
      </c>
      <c r="O52" s="2"/>
      <c r="P52" s="2"/>
    </row>
    <row r="53" spans="1:16" x14ac:dyDescent="0.25">
      <c r="A53" t="s">
        <v>40</v>
      </c>
      <c r="B53" s="2" t="s">
        <v>19</v>
      </c>
      <c r="C53" s="2">
        <v>0</v>
      </c>
      <c r="D53" s="2">
        <v>0</v>
      </c>
      <c r="E53" s="2">
        <v>8</v>
      </c>
      <c r="F53" s="2">
        <v>3</v>
      </c>
      <c r="G53" s="2">
        <v>0</v>
      </c>
      <c r="H53" s="2">
        <v>0</v>
      </c>
      <c r="I53" s="2">
        <v>0</v>
      </c>
      <c r="J53" s="2">
        <v>6</v>
      </c>
      <c r="K53" s="2">
        <v>2</v>
      </c>
      <c r="L53" s="2">
        <v>1</v>
      </c>
      <c r="M53" s="2">
        <v>0</v>
      </c>
      <c r="N53" s="2">
        <f t="shared" si="2"/>
        <v>20</v>
      </c>
      <c r="O53" s="2">
        <v>0</v>
      </c>
      <c r="P53" s="2">
        <v>0</v>
      </c>
    </row>
    <row r="54" spans="1:16" x14ac:dyDescent="0.25">
      <c r="A54" t="s">
        <v>120</v>
      </c>
      <c r="B54" s="2" t="s">
        <v>19</v>
      </c>
      <c r="C54" s="2">
        <v>0</v>
      </c>
      <c r="D54" s="2">
        <v>1</v>
      </c>
      <c r="E54" s="2">
        <v>2</v>
      </c>
      <c r="F54" s="2">
        <v>7</v>
      </c>
      <c r="G54" s="2">
        <v>22</v>
      </c>
      <c r="H54" s="2">
        <v>2</v>
      </c>
      <c r="I54" s="2">
        <v>0</v>
      </c>
      <c r="J54" s="2">
        <v>13</v>
      </c>
      <c r="K54" s="2">
        <v>1</v>
      </c>
      <c r="L54" s="2">
        <v>0</v>
      </c>
      <c r="M54" s="2">
        <v>0</v>
      </c>
      <c r="N54" s="2">
        <f t="shared" si="2"/>
        <v>48</v>
      </c>
      <c r="O54" s="2">
        <v>5</v>
      </c>
      <c r="P54" s="2">
        <v>1</v>
      </c>
    </row>
    <row r="55" spans="1:16" x14ac:dyDescent="0.25">
      <c r="A55" t="s">
        <v>102</v>
      </c>
      <c r="B55" s="2" t="s">
        <v>49</v>
      </c>
      <c r="C55" s="2">
        <v>11</v>
      </c>
      <c r="D55" s="2">
        <v>3</v>
      </c>
      <c r="E55" s="2">
        <v>8</v>
      </c>
      <c r="F55" s="2">
        <v>5</v>
      </c>
      <c r="G55" s="2">
        <v>11</v>
      </c>
      <c r="H55" s="2">
        <v>0</v>
      </c>
      <c r="I55" s="2">
        <v>17</v>
      </c>
      <c r="J55" s="2">
        <v>2</v>
      </c>
      <c r="K55" s="2">
        <v>6</v>
      </c>
      <c r="L55" s="2">
        <v>16</v>
      </c>
      <c r="M55" s="2">
        <v>1</v>
      </c>
      <c r="N55" s="2">
        <f t="shared" si="2"/>
        <v>80</v>
      </c>
      <c r="O55" s="2">
        <v>114</v>
      </c>
      <c r="P55" s="2">
        <v>0</v>
      </c>
    </row>
    <row r="56" spans="1:16" x14ac:dyDescent="0.25">
      <c r="A56" t="s">
        <v>103</v>
      </c>
      <c r="B56" s="2" t="s">
        <v>49</v>
      </c>
      <c r="C56" s="2">
        <v>0</v>
      </c>
      <c r="D56" s="2">
        <v>0</v>
      </c>
      <c r="E56" s="2">
        <v>0</v>
      </c>
      <c r="F56" s="2">
        <v>5</v>
      </c>
      <c r="G56" s="2">
        <v>2</v>
      </c>
      <c r="H56" s="2">
        <v>0</v>
      </c>
      <c r="I56" s="2">
        <v>0</v>
      </c>
      <c r="J56" s="2">
        <v>3</v>
      </c>
      <c r="K56" s="2">
        <v>2</v>
      </c>
      <c r="L56" s="2">
        <v>0</v>
      </c>
      <c r="M56" s="2">
        <v>0</v>
      </c>
      <c r="N56" s="2">
        <f t="shared" si="2"/>
        <v>12</v>
      </c>
      <c r="O56" s="2">
        <v>4</v>
      </c>
      <c r="P56" s="2">
        <v>0</v>
      </c>
    </row>
    <row r="57" spans="1:16" x14ac:dyDescent="0.25">
      <c r="A57" t="s">
        <v>105</v>
      </c>
      <c r="B57" s="2" t="s">
        <v>49</v>
      </c>
      <c r="C57" s="2"/>
      <c r="D57" s="2"/>
      <c r="E57" s="2"/>
      <c r="F57" s="2"/>
      <c r="G57" s="2">
        <v>3</v>
      </c>
      <c r="H57" s="2"/>
      <c r="I57" s="2"/>
      <c r="J57" s="2">
        <v>5</v>
      </c>
      <c r="K57" s="2">
        <v>1</v>
      </c>
      <c r="L57" s="2"/>
      <c r="M57" s="2"/>
      <c r="N57" s="2">
        <f t="shared" si="2"/>
        <v>9</v>
      </c>
      <c r="O57" s="2"/>
      <c r="P57" s="2"/>
    </row>
    <row r="58" spans="1:16" x14ac:dyDescent="0.25">
      <c r="A58" t="s">
        <v>104</v>
      </c>
      <c r="B58" s="2" t="s">
        <v>49</v>
      </c>
      <c r="C58" s="2">
        <v>1</v>
      </c>
      <c r="D58" s="2">
        <v>1</v>
      </c>
      <c r="E58" s="2">
        <v>4</v>
      </c>
      <c r="F58" s="2">
        <v>5</v>
      </c>
      <c r="G58" s="2">
        <v>4</v>
      </c>
      <c r="H58" s="2">
        <v>0</v>
      </c>
      <c r="I58" s="2">
        <v>0</v>
      </c>
      <c r="J58" s="2">
        <v>4</v>
      </c>
      <c r="K58" s="2">
        <v>2</v>
      </c>
      <c r="L58" s="2">
        <v>0</v>
      </c>
      <c r="M58" s="2">
        <v>0</v>
      </c>
      <c r="N58" s="2">
        <f t="shared" si="2"/>
        <v>21</v>
      </c>
      <c r="O58" s="2">
        <v>3</v>
      </c>
      <c r="P58" s="2">
        <v>0</v>
      </c>
    </row>
    <row r="59" spans="1:16" x14ac:dyDescent="0.25">
      <c r="A59" t="s">
        <v>205</v>
      </c>
      <c r="B59" s="2" t="s">
        <v>162</v>
      </c>
      <c r="C59" s="2">
        <v>3</v>
      </c>
      <c r="D59" s="2">
        <v>0</v>
      </c>
      <c r="E59" s="2">
        <v>2</v>
      </c>
      <c r="F59" s="2">
        <v>1</v>
      </c>
      <c r="G59" s="2">
        <v>1</v>
      </c>
      <c r="H59" s="2">
        <v>2</v>
      </c>
      <c r="I59" s="2">
        <v>2</v>
      </c>
      <c r="J59" s="2">
        <v>5</v>
      </c>
      <c r="K59" s="2">
        <v>0</v>
      </c>
      <c r="L59" s="2">
        <v>0</v>
      </c>
      <c r="M59" s="2">
        <v>0</v>
      </c>
      <c r="N59" s="2">
        <f t="shared" si="2"/>
        <v>16</v>
      </c>
      <c r="O59" s="2">
        <v>6</v>
      </c>
      <c r="P59" s="2">
        <v>0</v>
      </c>
    </row>
    <row r="60" spans="1:16" x14ac:dyDescent="0.25">
      <c r="A60" t="s">
        <v>23</v>
      </c>
      <c r="B60" s="2" t="s">
        <v>24</v>
      </c>
      <c r="C60" s="2">
        <v>1</v>
      </c>
      <c r="D60" s="2">
        <v>0</v>
      </c>
      <c r="E60" s="2">
        <v>3</v>
      </c>
      <c r="F60" s="2">
        <v>2</v>
      </c>
      <c r="G60" s="2">
        <v>1</v>
      </c>
      <c r="H60" s="2">
        <v>0</v>
      </c>
      <c r="I60" s="2">
        <v>0</v>
      </c>
      <c r="J60" s="2">
        <v>3</v>
      </c>
      <c r="K60" s="2">
        <v>6</v>
      </c>
      <c r="L60" s="2">
        <v>2</v>
      </c>
      <c r="M60" s="2">
        <v>0</v>
      </c>
      <c r="N60" s="2">
        <f t="shared" si="2"/>
        <v>18</v>
      </c>
      <c r="O60" s="2">
        <v>1</v>
      </c>
      <c r="P60" s="2">
        <v>0</v>
      </c>
    </row>
    <row r="61" spans="1:16" x14ac:dyDescent="0.25">
      <c r="A61" t="s">
        <v>198</v>
      </c>
      <c r="B61" s="2" t="s">
        <v>19</v>
      </c>
      <c r="C61" s="2">
        <v>1</v>
      </c>
      <c r="D61" s="2">
        <v>0</v>
      </c>
      <c r="E61" s="2">
        <v>9</v>
      </c>
      <c r="F61" s="2">
        <v>4</v>
      </c>
      <c r="G61" s="2">
        <v>2</v>
      </c>
      <c r="H61" s="2">
        <v>0</v>
      </c>
      <c r="I61" s="2">
        <v>0</v>
      </c>
      <c r="J61" s="2">
        <v>3</v>
      </c>
      <c r="K61" s="2">
        <v>2</v>
      </c>
      <c r="L61" s="2"/>
      <c r="M61" s="2">
        <v>1</v>
      </c>
      <c r="N61" s="2">
        <f t="shared" si="2"/>
        <v>22</v>
      </c>
      <c r="O61" s="2">
        <v>3</v>
      </c>
      <c r="P61" s="2"/>
    </row>
    <row r="62" spans="1:16" x14ac:dyDescent="0.25">
      <c r="A62" t="s">
        <v>199</v>
      </c>
      <c r="B62" s="2" t="s">
        <v>19</v>
      </c>
      <c r="C62" s="2"/>
      <c r="D62" s="2"/>
      <c r="E62" s="2">
        <v>5</v>
      </c>
      <c r="F62" s="2">
        <v>3</v>
      </c>
      <c r="G62" s="2">
        <v>6</v>
      </c>
      <c r="H62" s="2"/>
      <c r="I62" s="2">
        <v>2</v>
      </c>
      <c r="J62" s="2">
        <v>1</v>
      </c>
      <c r="K62" s="2"/>
      <c r="L62" s="2"/>
      <c r="M62" s="2">
        <v>1</v>
      </c>
      <c r="N62" s="2">
        <f t="shared" si="2"/>
        <v>18</v>
      </c>
      <c r="O62" s="2">
        <v>2</v>
      </c>
      <c r="P62" s="2"/>
    </row>
    <row r="63" spans="1:16" x14ac:dyDescent="0.25">
      <c r="A63" t="s">
        <v>141</v>
      </c>
      <c r="B63" s="2" t="s">
        <v>19</v>
      </c>
      <c r="C63" s="2">
        <v>9</v>
      </c>
      <c r="D63" s="2"/>
      <c r="E63" s="2"/>
      <c r="F63" s="2">
        <v>14</v>
      </c>
      <c r="G63" s="2">
        <v>7</v>
      </c>
      <c r="H63" s="2">
        <v>1</v>
      </c>
      <c r="I63" s="2">
        <v>1</v>
      </c>
      <c r="J63" s="2">
        <v>6</v>
      </c>
      <c r="K63" s="2">
        <v>4</v>
      </c>
      <c r="L63" s="2">
        <v>5</v>
      </c>
      <c r="M63" s="2"/>
      <c r="N63" s="2">
        <f t="shared" si="2"/>
        <v>47</v>
      </c>
      <c r="O63" s="2"/>
      <c r="P63" s="2">
        <v>2</v>
      </c>
    </row>
    <row r="64" spans="1:16" x14ac:dyDescent="0.25">
      <c r="A64" t="s">
        <v>107</v>
      </c>
      <c r="B64" s="2" t="s">
        <v>19</v>
      </c>
      <c r="C64" s="2">
        <v>0</v>
      </c>
      <c r="D64" s="2">
        <v>0</v>
      </c>
      <c r="E64" s="2">
        <v>2</v>
      </c>
      <c r="F64" s="2">
        <v>1</v>
      </c>
      <c r="G64" s="2">
        <v>0</v>
      </c>
      <c r="H64" s="2">
        <v>0</v>
      </c>
      <c r="I64" s="2">
        <v>0</v>
      </c>
      <c r="J64" s="2">
        <v>1</v>
      </c>
      <c r="K64" s="2">
        <v>1</v>
      </c>
      <c r="L64" s="2">
        <v>0</v>
      </c>
      <c r="M64" s="2">
        <v>0</v>
      </c>
      <c r="N64" s="2">
        <f t="shared" si="2"/>
        <v>5</v>
      </c>
      <c r="O64" s="2">
        <v>1</v>
      </c>
      <c r="P64" s="2">
        <v>0</v>
      </c>
    </row>
    <row r="65" spans="1:16" x14ac:dyDescent="0.25">
      <c r="A65" t="s">
        <v>192</v>
      </c>
      <c r="B65" s="2" t="s">
        <v>30</v>
      </c>
      <c r="C65" s="2">
        <v>12</v>
      </c>
      <c r="D65" s="2">
        <v>14</v>
      </c>
      <c r="E65" s="2">
        <v>5</v>
      </c>
      <c r="F65" s="2">
        <v>0</v>
      </c>
      <c r="G65" s="2">
        <v>1</v>
      </c>
      <c r="H65" s="2">
        <v>1</v>
      </c>
      <c r="I65" s="2">
        <v>1</v>
      </c>
      <c r="J65" s="2">
        <v>2</v>
      </c>
      <c r="K65" s="2">
        <v>0</v>
      </c>
      <c r="L65" s="2">
        <v>0</v>
      </c>
      <c r="M65" s="2">
        <v>0</v>
      </c>
      <c r="N65" s="2">
        <f t="shared" si="2"/>
        <v>36</v>
      </c>
      <c r="O65" s="2">
        <v>4</v>
      </c>
      <c r="P65" s="2">
        <v>0</v>
      </c>
    </row>
    <row r="66" spans="1:16" x14ac:dyDescent="0.25">
      <c r="A66" t="s">
        <v>192</v>
      </c>
      <c r="B66" s="2" t="s">
        <v>193</v>
      </c>
      <c r="C66" s="2">
        <v>55</v>
      </c>
      <c r="D66" s="2">
        <v>66</v>
      </c>
      <c r="E66" s="2">
        <v>20</v>
      </c>
      <c r="F66" s="2">
        <v>2</v>
      </c>
      <c r="G66" s="2">
        <v>5</v>
      </c>
      <c r="H66" s="2">
        <v>2</v>
      </c>
      <c r="I66" s="2">
        <v>0</v>
      </c>
      <c r="J66" s="2">
        <v>15</v>
      </c>
      <c r="K66" s="2">
        <v>0</v>
      </c>
      <c r="L66" s="2">
        <v>0</v>
      </c>
      <c r="M66" s="2">
        <v>1</v>
      </c>
      <c r="N66" s="2">
        <f t="shared" si="2"/>
        <v>166</v>
      </c>
      <c r="O66" s="2">
        <v>7</v>
      </c>
      <c r="P66" s="2">
        <v>0</v>
      </c>
    </row>
    <row r="67" spans="1:16" x14ac:dyDescent="0.25">
      <c r="A67" t="s">
        <v>192</v>
      </c>
      <c r="B67" s="2" t="s">
        <v>162</v>
      </c>
      <c r="C67" s="2">
        <v>47</v>
      </c>
      <c r="D67" s="2">
        <v>45</v>
      </c>
      <c r="E67" s="2">
        <v>6</v>
      </c>
      <c r="F67" s="2">
        <v>1</v>
      </c>
      <c r="G67" s="2">
        <v>5</v>
      </c>
      <c r="H67" s="2">
        <v>4</v>
      </c>
      <c r="I67" s="2">
        <v>1</v>
      </c>
      <c r="J67" s="2">
        <v>26</v>
      </c>
      <c r="K67" s="2">
        <v>1</v>
      </c>
      <c r="L67" s="2">
        <v>2</v>
      </c>
      <c r="M67" s="2">
        <v>2</v>
      </c>
      <c r="N67" s="2">
        <f t="shared" si="2"/>
        <v>140</v>
      </c>
      <c r="O67" s="2">
        <v>9</v>
      </c>
      <c r="P67" s="2">
        <v>0</v>
      </c>
    </row>
    <row r="68" spans="1:16" x14ac:dyDescent="0.25">
      <c r="A68" t="s">
        <v>93</v>
      </c>
      <c r="B68" s="2" t="s">
        <v>19</v>
      </c>
      <c r="C68" s="2">
        <v>0</v>
      </c>
      <c r="D68" s="2">
        <v>0</v>
      </c>
      <c r="E68" s="2">
        <v>12</v>
      </c>
      <c r="F68" s="2">
        <v>6</v>
      </c>
      <c r="G68" s="2">
        <v>4</v>
      </c>
      <c r="H68" s="2">
        <v>1</v>
      </c>
      <c r="I68" s="2">
        <v>0</v>
      </c>
      <c r="J68" s="2">
        <v>6</v>
      </c>
      <c r="K68" s="2">
        <v>1</v>
      </c>
      <c r="L68" s="2">
        <v>0</v>
      </c>
      <c r="M68" s="2">
        <v>0</v>
      </c>
      <c r="N68" s="2">
        <f t="shared" si="2"/>
        <v>30</v>
      </c>
      <c r="O68" s="2">
        <v>1</v>
      </c>
      <c r="P68" s="2">
        <v>1</v>
      </c>
    </row>
    <row r="69" spans="1:16" x14ac:dyDescent="0.25">
      <c r="A69" t="s">
        <v>151</v>
      </c>
      <c r="B69" s="2" t="s">
        <v>19</v>
      </c>
      <c r="C69" s="2">
        <v>0</v>
      </c>
      <c r="D69" s="2">
        <v>0</v>
      </c>
      <c r="E69" s="2">
        <v>1</v>
      </c>
      <c r="F69" s="2">
        <v>8</v>
      </c>
      <c r="G69" s="2">
        <v>4</v>
      </c>
      <c r="H69" s="2">
        <v>1</v>
      </c>
      <c r="I69" s="2">
        <v>0</v>
      </c>
      <c r="J69" s="2">
        <v>1</v>
      </c>
      <c r="K69" s="2">
        <v>0</v>
      </c>
      <c r="L69" s="2">
        <v>0</v>
      </c>
      <c r="M69" s="2">
        <v>0</v>
      </c>
      <c r="N69" s="2">
        <f t="shared" si="2"/>
        <v>15</v>
      </c>
      <c r="O69" s="2">
        <v>0</v>
      </c>
      <c r="P69" s="2">
        <v>0</v>
      </c>
    </row>
    <row r="70" spans="1:16" x14ac:dyDescent="0.25">
      <c r="A70" t="s">
        <v>248</v>
      </c>
      <c r="B70" s="2" t="s">
        <v>19</v>
      </c>
      <c r="C70" s="2">
        <v>0</v>
      </c>
      <c r="D70" s="2">
        <v>0</v>
      </c>
      <c r="E70" s="2">
        <v>6</v>
      </c>
      <c r="F70" s="2">
        <v>0</v>
      </c>
      <c r="G70" s="2">
        <v>4</v>
      </c>
      <c r="H70" s="2">
        <v>0</v>
      </c>
      <c r="I70" s="2">
        <v>0</v>
      </c>
      <c r="J70" s="2">
        <v>1</v>
      </c>
      <c r="K70" s="2">
        <v>0</v>
      </c>
      <c r="L70" s="2">
        <v>0</v>
      </c>
      <c r="M70" s="2">
        <v>0</v>
      </c>
      <c r="N70" s="2">
        <f t="shared" si="2"/>
        <v>11</v>
      </c>
      <c r="O70" s="2">
        <v>1</v>
      </c>
      <c r="P70" s="2">
        <v>0</v>
      </c>
    </row>
    <row r="71" spans="1:16" x14ac:dyDescent="0.25">
      <c r="A71" t="s">
        <v>277</v>
      </c>
      <c r="B71" s="2" t="s">
        <v>19</v>
      </c>
      <c r="C71" s="2">
        <v>16</v>
      </c>
      <c r="D71" s="2">
        <v>1</v>
      </c>
      <c r="E71" s="2">
        <v>11</v>
      </c>
      <c r="F71" s="2">
        <v>0</v>
      </c>
      <c r="G71" s="2">
        <v>1</v>
      </c>
      <c r="H71" s="2">
        <v>0</v>
      </c>
      <c r="I71" s="2">
        <v>0</v>
      </c>
      <c r="J71" s="2">
        <v>6</v>
      </c>
      <c r="K71" s="2">
        <v>1</v>
      </c>
      <c r="L71" s="2">
        <v>22</v>
      </c>
      <c r="M71" s="2">
        <v>1</v>
      </c>
      <c r="N71" s="2">
        <f t="shared" si="2"/>
        <v>59</v>
      </c>
      <c r="O71" s="2">
        <v>43</v>
      </c>
      <c r="P71" s="2">
        <v>0</v>
      </c>
    </row>
    <row r="72" spans="1:16" x14ac:dyDescent="0.25">
      <c r="A72" t="s">
        <v>143</v>
      </c>
      <c r="B72" s="2" t="s">
        <v>19</v>
      </c>
      <c r="C72" s="2">
        <v>3</v>
      </c>
      <c r="D72" s="2">
        <v>0</v>
      </c>
      <c r="E72" s="2">
        <v>2</v>
      </c>
      <c r="F72" s="2">
        <v>5</v>
      </c>
      <c r="G72" s="2">
        <v>17</v>
      </c>
      <c r="H72" s="2">
        <v>0</v>
      </c>
      <c r="I72" s="2">
        <v>1</v>
      </c>
      <c r="J72" s="2">
        <v>14</v>
      </c>
      <c r="K72" s="2">
        <v>1</v>
      </c>
      <c r="L72" s="2">
        <v>0</v>
      </c>
      <c r="M72" s="2">
        <v>0</v>
      </c>
      <c r="N72" s="2">
        <f t="shared" si="2"/>
        <v>43</v>
      </c>
      <c r="O72" s="2">
        <v>7</v>
      </c>
      <c r="P72" s="2">
        <v>0</v>
      </c>
    </row>
    <row r="73" spans="1:16" x14ac:dyDescent="0.25">
      <c r="A73" t="s">
        <v>142</v>
      </c>
      <c r="B73" s="2" t="s">
        <v>19</v>
      </c>
      <c r="C73" s="2"/>
      <c r="D73" s="2"/>
      <c r="E73" s="2"/>
      <c r="F73" s="2">
        <v>8</v>
      </c>
      <c r="G73" s="2">
        <v>19</v>
      </c>
      <c r="H73" s="2"/>
      <c r="I73" s="2"/>
      <c r="J73" s="2">
        <v>7</v>
      </c>
      <c r="K73" s="2"/>
      <c r="L73" s="2">
        <v>8</v>
      </c>
      <c r="M73" s="2"/>
      <c r="N73" s="2">
        <f t="shared" ref="N73:N78" si="3">SUM(C73:M73)</f>
        <v>42</v>
      </c>
      <c r="O73" s="2"/>
      <c r="P73" s="2">
        <v>3</v>
      </c>
    </row>
    <row r="74" spans="1:16" x14ac:dyDescent="0.25">
      <c r="A74" t="s">
        <v>112</v>
      </c>
      <c r="B74" s="2" t="s">
        <v>19</v>
      </c>
      <c r="C74" s="2">
        <v>1</v>
      </c>
      <c r="D74" s="2"/>
      <c r="E74" s="2">
        <v>11</v>
      </c>
      <c r="F74" s="2">
        <v>2</v>
      </c>
      <c r="G74" s="2">
        <v>5</v>
      </c>
      <c r="H74" s="2"/>
      <c r="I74" s="2">
        <v>1</v>
      </c>
      <c r="J74" s="2">
        <v>3</v>
      </c>
      <c r="K74" s="2">
        <v>1</v>
      </c>
      <c r="L74" s="2"/>
      <c r="M74" s="2"/>
      <c r="N74" s="2">
        <f t="shared" si="3"/>
        <v>24</v>
      </c>
      <c r="O74" s="2">
        <v>2</v>
      </c>
      <c r="P74" s="2"/>
    </row>
    <row r="75" spans="1:16" x14ac:dyDescent="0.25">
      <c r="A75" t="s">
        <v>200</v>
      </c>
      <c r="B75" s="2" t="s">
        <v>19</v>
      </c>
      <c r="C75" s="2">
        <v>2</v>
      </c>
      <c r="D75" s="2"/>
      <c r="E75" s="2">
        <v>6</v>
      </c>
      <c r="F75" s="2">
        <v>16</v>
      </c>
      <c r="G75" s="2">
        <v>11</v>
      </c>
      <c r="H75" s="2">
        <v>1</v>
      </c>
      <c r="I75" s="2">
        <v>8</v>
      </c>
      <c r="J75" s="2"/>
      <c r="K75" s="2"/>
      <c r="L75" s="2">
        <v>2</v>
      </c>
      <c r="M75" s="2"/>
      <c r="N75" s="2">
        <f t="shared" si="3"/>
        <v>46</v>
      </c>
      <c r="O75" s="2">
        <v>31</v>
      </c>
      <c r="P75" s="2"/>
    </row>
    <row r="76" spans="1:16" x14ac:dyDescent="0.25">
      <c r="A76" t="s">
        <v>50</v>
      </c>
      <c r="B76" s="2" t="s">
        <v>51</v>
      </c>
      <c r="C76" s="2"/>
      <c r="D76" s="2"/>
      <c r="E76" s="2">
        <v>1</v>
      </c>
      <c r="F76" s="2">
        <v>3</v>
      </c>
      <c r="G76" s="2"/>
      <c r="H76" s="2"/>
      <c r="I76" s="2"/>
      <c r="J76" s="2"/>
      <c r="K76" s="2"/>
      <c r="L76" s="2"/>
      <c r="M76" s="2"/>
      <c r="N76" s="2">
        <f t="shared" si="3"/>
        <v>4</v>
      </c>
      <c r="O76" s="2">
        <v>1</v>
      </c>
      <c r="P76" s="2"/>
    </row>
    <row r="77" spans="1:16" x14ac:dyDescent="0.25">
      <c r="A77" t="s">
        <v>128</v>
      </c>
      <c r="B77" s="2" t="s">
        <v>24</v>
      </c>
      <c r="C77" s="2">
        <v>3</v>
      </c>
      <c r="D77" s="2">
        <v>0</v>
      </c>
      <c r="E77" s="2">
        <v>8</v>
      </c>
      <c r="F77" s="2">
        <v>1</v>
      </c>
      <c r="G77" s="2">
        <v>0</v>
      </c>
      <c r="H77" s="2">
        <v>0</v>
      </c>
      <c r="I77" s="2">
        <v>1</v>
      </c>
      <c r="J77" s="2">
        <v>2</v>
      </c>
      <c r="K77" s="2">
        <v>1</v>
      </c>
      <c r="L77" s="2"/>
      <c r="M77" s="2">
        <v>1</v>
      </c>
      <c r="N77" s="2">
        <f t="shared" si="3"/>
        <v>17</v>
      </c>
      <c r="O77" s="2">
        <v>1</v>
      </c>
      <c r="P77" s="2"/>
    </row>
    <row r="78" spans="1:16" x14ac:dyDescent="0.25">
      <c r="A78" t="s">
        <v>32</v>
      </c>
      <c r="B78" s="2" t="s">
        <v>19</v>
      </c>
      <c r="C78" s="2">
        <v>1</v>
      </c>
      <c r="D78" s="2"/>
      <c r="E78" s="2"/>
      <c r="F78" s="2">
        <v>1</v>
      </c>
      <c r="G78" s="2">
        <v>1</v>
      </c>
      <c r="H78" s="2"/>
      <c r="I78" s="2"/>
      <c r="J78" s="2"/>
      <c r="K78" s="2">
        <v>2</v>
      </c>
      <c r="L78" s="2"/>
      <c r="M78" s="2"/>
      <c r="N78" s="2">
        <f t="shared" si="3"/>
        <v>5</v>
      </c>
      <c r="O78" s="2"/>
      <c r="P78" s="2"/>
    </row>
    <row r="79" spans="1:16" x14ac:dyDescent="0.25">
      <c r="A79" t="s">
        <v>71</v>
      </c>
      <c r="B79" s="2" t="s">
        <v>73</v>
      </c>
      <c r="C79" s="2"/>
      <c r="D79" s="2"/>
      <c r="E79" s="2"/>
      <c r="F79" s="2"/>
      <c r="G79" s="2"/>
      <c r="H79" s="2"/>
      <c r="I79" s="2"/>
      <c r="J79" s="2"/>
      <c r="K79" s="2"/>
      <c r="L79" s="2"/>
      <c r="M79" s="2">
        <v>122</v>
      </c>
      <c r="N79" s="2">
        <v>122</v>
      </c>
      <c r="O79" s="2"/>
      <c r="P79" s="2"/>
    </row>
    <row r="80" spans="1:16" x14ac:dyDescent="0.25">
      <c r="A80" t="s">
        <v>71</v>
      </c>
      <c r="B80" s="2" t="s">
        <v>72</v>
      </c>
      <c r="C80" s="2"/>
      <c r="D80" s="2"/>
      <c r="E80" s="2"/>
      <c r="F80" s="2"/>
      <c r="G80" s="2"/>
      <c r="H80" s="2"/>
      <c r="I80" s="2"/>
      <c r="J80" s="2"/>
      <c r="K80" s="2"/>
      <c r="L80" s="2"/>
      <c r="M80" s="2">
        <v>37</v>
      </c>
      <c r="N80" s="2">
        <v>37</v>
      </c>
      <c r="O80" s="2"/>
      <c r="P80" s="2"/>
    </row>
    <row r="81" spans="1:16" x14ac:dyDescent="0.25">
      <c r="A81" t="s">
        <v>244</v>
      </c>
      <c r="B81" s="2" t="s">
        <v>19</v>
      </c>
      <c r="C81" s="2">
        <v>1</v>
      </c>
      <c r="D81" s="2"/>
      <c r="E81" s="2">
        <v>2</v>
      </c>
      <c r="F81" s="2">
        <v>3</v>
      </c>
      <c r="G81" s="2">
        <v>1</v>
      </c>
      <c r="H81" s="2"/>
      <c r="I81" s="2"/>
      <c r="J81" s="2"/>
      <c r="K81" s="2"/>
      <c r="L81" s="2"/>
      <c r="M81" s="2"/>
      <c r="N81" s="2">
        <f t="shared" ref="N81:N112" si="4">SUM(C81:M81)</f>
        <v>7</v>
      </c>
      <c r="O81" s="2"/>
      <c r="P81" s="2"/>
    </row>
    <row r="82" spans="1:16" x14ac:dyDescent="0.25">
      <c r="A82" t="s">
        <v>146</v>
      </c>
      <c r="B82" s="2" t="s">
        <v>19</v>
      </c>
      <c r="C82" s="2">
        <v>7</v>
      </c>
      <c r="D82" s="2">
        <v>2</v>
      </c>
      <c r="E82" s="2">
        <v>2</v>
      </c>
      <c r="F82" s="2">
        <v>28</v>
      </c>
      <c r="G82" s="2">
        <v>132</v>
      </c>
      <c r="H82" s="2">
        <v>6</v>
      </c>
      <c r="I82" s="2">
        <v>10</v>
      </c>
      <c r="J82" s="2">
        <v>37</v>
      </c>
      <c r="K82" s="2">
        <v>5</v>
      </c>
      <c r="L82" s="2">
        <v>5</v>
      </c>
      <c r="M82" s="2"/>
      <c r="N82" s="2">
        <f t="shared" si="4"/>
        <v>234</v>
      </c>
      <c r="O82" s="2">
        <v>25</v>
      </c>
      <c r="P82" s="2"/>
    </row>
    <row r="83" spans="1:16" x14ac:dyDescent="0.25">
      <c r="A83" t="s">
        <v>134</v>
      </c>
      <c r="B83" s="2" t="s">
        <v>19</v>
      </c>
      <c r="C83" s="2">
        <v>3</v>
      </c>
      <c r="D83" s="2">
        <v>0</v>
      </c>
      <c r="E83" s="2">
        <v>11</v>
      </c>
      <c r="F83" s="2">
        <v>3</v>
      </c>
      <c r="G83" s="2">
        <v>5</v>
      </c>
      <c r="H83" s="2">
        <v>0</v>
      </c>
      <c r="I83" s="2">
        <v>0</v>
      </c>
      <c r="J83" s="2">
        <v>0</v>
      </c>
      <c r="K83" s="2">
        <v>1</v>
      </c>
      <c r="L83" s="2">
        <v>0</v>
      </c>
      <c r="M83" s="2">
        <v>1</v>
      </c>
      <c r="N83" s="2">
        <f t="shared" si="4"/>
        <v>24</v>
      </c>
      <c r="O83" s="2">
        <v>0</v>
      </c>
      <c r="P83" s="2">
        <v>0</v>
      </c>
    </row>
    <row r="84" spans="1:16" x14ac:dyDescent="0.25">
      <c r="A84" t="s">
        <v>115</v>
      </c>
      <c r="B84" s="2" t="s">
        <v>19</v>
      </c>
      <c r="C84" s="2">
        <v>0</v>
      </c>
      <c r="D84" s="2">
        <v>1</v>
      </c>
      <c r="E84" s="2">
        <v>1</v>
      </c>
      <c r="F84" s="2">
        <v>6</v>
      </c>
      <c r="G84" s="2">
        <v>10</v>
      </c>
      <c r="H84" s="2">
        <v>1</v>
      </c>
      <c r="I84" s="2">
        <v>2</v>
      </c>
      <c r="J84" s="2">
        <v>5</v>
      </c>
      <c r="K84" s="2">
        <v>0</v>
      </c>
      <c r="L84" s="2">
        <v>0</v>
      </c>
      <c r="M84" s="2">
        <v>3</v>
      </c>
      <c r="N84" s="2">
        <f t="shared" si="4"/>
        <v>29</v>
      </c>
      <c r="O84" s="2">
        <v>5</v>
      </c>
      <c r="P84" s="2">
        <v>0</v>
      </c>
    </row>
    <row r="85" spans="1:16" x14ac:dyDescent="0.25">
      <c r="A85" t="s">
        <v>99</v>
      </c>
      <c r="B85" s="2" t="s">
        <v>19</v>
      </c>
      <c r="C85" s="2"/>
      <c r="D85" s="2">
        <v>2</v>
      </c>
      <c r="E85" s="2">
        <v>2</v>
      </c>
      <c r="F85" s="2">
        <v>25</v>
      </c>
      <c r="G85" s="2">
        <v>2</v>
      </c>
      <c r="H85" s="2"/>
      <c r="I85" s="2"/>
      <c r="J85" s="2"/>
      <c r="K85" s="2">
        <v>1</v>
      </c>
      <c r="L85" s="2"/>
      <c r="M85" s="2">
        <v>1</v>
      </c>
      <c r="N85" s="2">
        <f t="shared" si="4"/>
        <v>33</v>
      </c>
      <c r="O85" s="2"/>
      <c r="P85" s="2"/>
    </row>
    <row r="86" spans="1:16" x14ac:dyDescent="0.25">
      <c r="A86" t="s">
        <v>39</v>
      </c>
      <c r="B86" s="2" t="s">
        <v>19</v>
      </c>
      <c r="C86" s="2">
        <v>1</v>
      </c>
      <c r="D86" s="2">
        <v>0</v>
      </c>
      <c r="E86" s="2">
        <v>2</v>
      </c>
      <c r="F86" s="2">
        <v>12</v>
      </c>
      <c r="G86" s="2">
        <v>6</v>
      </c>
      <c r="H86" s="2">
        <v>0</v>
      </c>
      <c r="I86" s="2">
        <v>0</v>
      </c>
      <c r="J86" s="2">
        <v>2</v>
      </c>
      <c r="K86" s="2">
        <v>0</v>
      </c>
      <c r="L86" s="2">
        <v>0</v>
      </c>
      <c r="M86" s="2">
        <v>0</v>
      </c>
      <c r="N86" s="2">
        <f t="shared" si="4"/>
        <v>23</v>
      </c>
      <c r="O86" s="2">
        <v>0</v>
      </c>
      <c r="P86" s="2">
        <v>0</v>
      </c>
    </row>
    <row r="87" spans="1:16" x14ac:dyDescent="0.25">
      <c r="A87" t="s">
        <v>206</v>
      </c>
      <c r="B87" s="2" t="s">
        <v>19</v>
      </c>
      <c r="C87" s="2">
        <v>1</v>
      </c>
      <c r="D87" s="2">
        <v>0</v>
      </c>
      <c r="E87" s="2">
        <v>3</v>
      </c>
      <c r="F87" s="2">
        <v>6</v>
      </c>
      <c r="G87" s="2">
        <v>5</v>
      </c>
      <c r="H87" s="2">
        <v>0</v>
      </c>
      <c r="I87" s="2">
        <v>0</v>
      </c>
      <c r="J87" s="2">
        <v>7</v>
      </c>
      <c r="K87" s="2">
        <v>0</v>
      </c>
      <c r="L87" s="2">
        <v>1</v>
      </c>
      <c r="M87" s="2">
        <v>0</v>
      </c>
      <c r="N87" s="2">
        <f t="shared" si="4"/>
        <v>23</v>
      </c>
      <c r="O87" s="2">
        <v>12</v>
      </c>
      <c r="P87" s="2">
        <v>0</v>
      </c>
    </row>
    <row r="88" spans="1:16" x14ac:dyDescent="0.25">
      <c r="A88" t="s">
        <v>121</v>
      </c>
      <c r="B88" s="2" t="s">
        <v>19</v>
      </c>
      <c r="C88" s="2">
        <v>1</v>
      </c>
      <c r="D88" s="2">
        <v>0</v>
      </c>
      <c r="E88" s="2">
        <v>4</v>
      </c>
      <c r="F88" s="2">
        <v>11</v>
      </c>
      <c r="G88" s="2">
        <v>9</v>
      </c>
      <c r="H88" s="2">
        <v>0</v>
      </c>
      <c r="I88" s="2">
        <v>0</v>
      </c>
      <c r="J88" s="2">
        <v>2</v>
      </c>
      <c r="K88" s="2">
        <v>0</v>
      </c>
      <c r="L88" s="2">
        <v>1</v>
      </c>
      <c r="M88" s="2">
        <v>0</v>
      </c>
      <c r="N88" s="2">
        <f t="shared" si="4"/>
        <v>28</v>
      </c>
      <c r="O88" s="2"/>
      <c r="P88" s="2">
        <v>1</v>
      </c>
    </row>
    <row r="89" spans="1:16" x14ac:dyDescent="0.25">
      <c r="A89" t="s">
        <v>203</v>
      </c>
      <c r="B89" s="2" t="s">
        <v>19</v>
      </c>
      <c r="C89" s="2">
        <v>5</v>
      </c>
      <c r="D89" s="2"/>
      <c r="E89" s="2">
        <v>10</v>
      </c>
      <c r="F89" s="2">
        <v>22</v>
      </c>
      <c r="G89" s="2">
        <v>8</v>
      </c>
      <c r="H89" s="2"/>
      <c r="I89" s="2"/>
      <c r="J89" s="2">
        <v>2</v>
      </c>
      <c r="K89" s="2"/>
      <c r="L89" s="2"/>
      <c r="M89" s="2">
        <v>2</v>
      </c>
      <c r="N89" s="2">
        <f t="shared" si="4"/>
        <v>49</v>
      </c>
      <c r="O89" s="2">
        <v>9</v>
      </c>
      <c r="P89" s="2">
        <v>1</v>
      </c>
    </row>
    <row r="90" spans="1:16" x14ac:dyDescent="0.25">
      <c r="A90" t="s">
        <v>191</v>
      </c>
      <c r="B90" s="2" t="s">
        <v>30</v>
      </c>
      <c r="C90" s="2">
        <v>5</v>
      </c>
      <c r="D90" s="2"/>
      <c r="E90" s="2">
        <v>3</v>
      </c>
      <c r="F90" s="2">
        <v>4</v>
      </c>
      <c r="G90" s="2">
        <v>9</v>
      </c>
      <c r="H90" s="2">
        <v>1</v>
      </c>
      <c r="I90" s="2"/>
      <c r="J90" s="2"/>
      <c r="K90" s="2">
        <v>2</v>
      </c>
      <c r="L90" s="2"/>
      <c r="M90" s="2"/>
      <c r="N90" s="2">
        <f t="shared" si="4"/>
        <v>24</v>
      </c>
      <c r="O90" s="2"/>
      <c r="P90" s="2"/>
    </row>
    <row r="91" spans="1:16" x14ac:dyDescent="0.25">
      <c r="A91" t="s">
        <v>163</v>
      </c>
      <c r="B91" s="2" t="s">
        <v>19</v>
      </c>
      <c r="C91" s="2">
        <v>1</v>
      </c>
      <c r="D91" s="2">
        <v>1</v>
      </c>
      <c r="E91" s="2">
        <v>2</v>
      </c>
      <c r="F91" s="2">
        <v>1</v>
      </c>
      <c r="G91" s="2">
        <v>2</v>
      </c>
      <c r="H91" s="2"/>
      <c r="I91" s="2">
        <v>1</v>
      </c>
      <c r="J91" s="2">
        <v>1</v>
      </c>
      <c r="K91" s="2"/>
      <c r="L91" s="2">
        <v>1</v>
      </c>
      <c r="M91" s="2"/>
      <c r="N91" s="2">
        <f t="shared" si="4"/>
        <v>10</v>
      </c>
      <c r="O91" s="2">
        <v>11</v>
      </c>
      <c r="P91" s="2"/>
    </row>
    <row r="92" spans="1:16" x14ac:dyDescent="0.25">
      <c r="A92" t="s">
        <v>155</v>
      </c>
      <c r="B92" s="2" t="s">
        <v>19</v>
      </c>
      <c r="C92" s="2">
        <v>0</v>
      </c>
      <c r="D92" s="2">
        <v>0</v>
      </c>
      <c r="E92" s="2">
        <v>3</v>
      </c>
      <c r="F92" s="2">
        <v>6</v>
      </c>
      <c r="G92" s="2">
        <v>9</v>
      </c>
      <c r="H92" s="2">
        <v>3</v>
      </c>
      <c r="I92" s="2">
        <v>2</v>
      </c>
      <c r="J92" s="2">
        <v>1</v>
      </c>
      <c r="K92" s="2">
        <v>0</v>
      </c>
      <c r="L92" s="2">
        <v>0</v>
      </c>
      <c r="M92" s="2">
        <v>0</v>
      </c>
      <c r="N92" s="2">
        <f t="shared" si="4"/>
        <v>24</v>
      </c>
      <c r="O92" s="2">
        <v>4</v>
      </c>
      <c r="P92" s="2">
        <v>0</v>
      </c>
    </row>
    <row r="93" spans="1:16" x14ac:dyDescent="0.25">
      <c r="A93" t="s">
        <v>155</v>
      </c>
      <c r="B93" s="2" t="s">
        <v>156</v>
      </c>
      <c r="C93" s="2">
        <v>0</v>
      </c>
      <c r="D93" s="2">
        <v>0</v>
      </c>
      <c r="E93" s="2">
        <v>0</v>
      </c>
      <c r="F93" s="2">
        <v>0</v>
      </c>
      <c r="G93" s="2">
        <v>5</v>
      </c>
      <c r="H93" s="2">
        <v>0</v>
      </c>
      <c r="I93" s="2">
        <v>1</v>
      </c>
      <c r="J93" s="2">
        <v>2</v>
      </c>
      <c r="K93" s="2">
        <v>0</v>
      </c>
      <c r="L93" s="2">
        <v>0</v>
      </c>
      <c r="M93" s="2">
        <v>0</v>
      </c>
      <c r="N93" s="2">
        <f t="shared" si="4"/>
        <v>8</v>
      </c>
      <c r="O93" s="2">
        <v>1</v>
      </c>
      <c r="P93" s="2">
        <v>0</v>
      </c>
    </row>
    <row r="94" spans="1:16" x14ac:dyDescent="0.25">
      <c r="A94" t="s">
        <v>155</v>
      </c>
      <c r="B94" s="2" t="s">
        <v>157</v>
      </c>
      <c r="C94" s="2">
        <v>1</v>
      </c>
      <c r="D94" s="2">
        <v>0</v>
      </c>
      <c r="E94" s="2">
        <v>5</v>
      </c>
      <c r="F94" s="2">
        <v>5</v>
      </c>
      <c r="G94" s="2">
        <v>2</v>
      </c>
      <c r="H94" s="2">
        <v>0</v>
      </c>
      <c r="I94" s="2">
        <v>2</v>
      </c>
      <c r="J94" s="2">
        <v>1</v>
      </c>
      <c r="K94" s="2">
        <v>0</v>
      </c>
      <c r="L94" s="2">
        <v>1</v>
      </c>
      <c r="M94" s="2">
        <v>0</v>
      </c>
      <c r="N94" s="2">
        <f t="shared" si="4"/>
        <v>17</v>
      </c>
      <c r="O94" s="2">
        <v>0</v>
      </c>
      <c r="P94" s="2">
        <v>0</v>
      </c>
    </row>
    <row r="95" spans="1:16" x14ac:dyDescent="0.25">
      <c r="A95" t="s">
        <v>212</v>
      </c>
      <c r="B95" s="2" t="s">
        <v>19</v>
      </c>
      <c r="C95" s="2">
        <v>11</v>
      </c>
      <c r="D95" s="2">
        <v>0</v>
      </c>
      <c r="E95" s="2">
        <v>20</v>
      </c>
      <c r="F95" s="2">
        <v>41</v>
      </c>
      <c r="G95" s="2">
        <v>12</v>
      </c>
      <c r="H95" s="2">
        <v>0</v>
      </c>
      <c r="I95" s="2">
        <v>3</v>
      </c>
      <c r="J95" s="2">
        <v>9</v>
      </c>
      <c r="K95" s="2">
        <v>2</v>
      </c>
      <c r="L95" s="2">
        <v>0</v>
      </c>
      <c r="M95" s="2">
        <v>0</v>
      </c>
      <c r="N95" s="2">
        <f t="shared" si="4"/>
        <v>98</v>
      </c>
      <c r="O95" s="2">
        <v>0</v>
      </c>
      <c r="P95" s="2">
        <v>0</v>
      </c>
    </row>
    <row r="96" spans="1:16" x14ac:dyDescent="0.25">
      <c r="A96" t="s">
        <v>137</v>
      </c>
      <c r="B96" s="2" t="s">
        <v>19</v>
      </c>
      <c r="C96" s="2">
        <v>8</v>
      </c>
      <c r="D96" s="2">
        <v>0</v>
      </c>
      <c r="E96" s="2">
        <v>8</v>
      </c>
      <c r="F96" s="2">
        <v>4</v>
      </c>
      <c r="G96" s="2">
        <v>5</v>
      </c>
      <c r="H96" s="2">
        <v>0</v>
      </c>
      <c r="I96" s="2">
        <v>2</v>
      </c>
      <c r="J96" s="2">
        <v>7</v>
      </c>
      <c r="K96" s="2">
        <v>0</v>
      </c>
      <c r="L96" s="2">
        <v>0</v>
      </c>
      <c r="M96" s="2">
        <v>0</v>
      </c>
      <c r="N96" s="2">
        <f t="shared" si="4"/>
        <v>34</v>
      </c>
      <c r="O96" s="2">
        <v>5</v>
      </c>
      <c r="P96" s="2">
        <v>0</v>
      </c>
    </row>
    <row r="97" spans="1:16" x14ac:dyDescent="0.25">
      <c r="A97" t="s">
        <v>250</v>
      </c>
      <c r="B97" s="2" t="s">
        <v>30</v>
      </c>
      <c r="C97" s="2">
        <v>0</v>
      </c>
      <c r="D97" s="2">
        <v>0</v>
      </c>
      <c r="E97" s="2">
        <v>2</v>
      </c>
      <c r="F97" s="2">
        <v>1</v>
      </c>
      <c r="G97" s="2">
        <v>6</v>
      </c>
      <c r="H97" s="2">
        <v>1</v>
      </c>
      <c r="I97" s="2">
        <v>2</v>
      </c>
      <c r="J97" s="2">
        <v>2</v>
      </c>
      <c r="K97" s="2">
        <v>1</v>
      </c>
      <c r="L97" s="2">
        <v>0</v>
      </c>
      <c r="M97" s="2">
        <v>0</v>
      </c>
      <c r="N97" s="2">
        <f t="shared" si="4"/>
        <v>15</v>
      </c>
      <c r="O97" s="2">
        <v>4</v>
      </c>
      <c r="P97" s="2">
        <v>0</v>
      </c>
    </row>
    <row r="98" spans="1:16" x14ac:dyDescent="0.25">
      <c r="A98" t="s">
        <v>136</v>
      </c>
      <c r="B98" s="2" t="s">
        <v>19</v>
      </c>
      <c r="C98" s="2">
        <v>3</v>
      </c>
      <c r="D98" s="2">
        <v>8</v>
      </c>
      <c r="E98" s="2">
        <v>44</v>
      </c>
      <c r="F98" s="2">
        <v>22</v>
      </c>
      <c r="G98" s="2">
        <v>27</v>
      </c>
      <c r="H98" s="2">
        <v>3</v>
      </c>
      <c r="I98" s="2">
        <v>11</v>
      </c>
      <c r="J98" s="2">
        <v>26</v>
      </c>
      <c r="K98" s="2">
        <v>6</v>
      </c>
      <c r="L98" s="2">
        <v>15</v>
      </c>
      <c r="M98" s="2">
        <v>0</v>
      </c>
      <c r="N98" s="2">
        <f t="shared" si="4"/>
        <v>165</v>
      </c>
      <c r="O98" s="2">
        <v>65</v>
      </c>
      <c r="P98" s="2">
        <v>0</v>
      </c>
    </row>
    <row r="99" spans="1:16" x14ac:dyDescent="0.25">
      <c r="A99" t="s">
        <v>74</v>
      </c>
      <c r="B99" s="2" t="s">
        <v>19</v>
      </c>
      <c r="C99" s="2">
        <v>3</v>
      </c>
      <c r="D99" s="2">
        <v>0</v>
      </c>
      <c r="E99" s="2">
        <v>5</v>
      </c>
      <c r="F99" s="2">
        <v>49</v>
      </c>
      <c r="G99" s="2">
        <v>13</v>
      </c>
      <c r="H99" s="2">
        <v>0</v>
      </c>
      <c r="I99" s="2">
        <v>3</v>
      </c>
      <c r="J99" s="2">
        <v>5</v>
      </c>
      <c r="K99" s="2">
        <v>10</v>
      </c>
      <c r="L99" s="2">
        <v>2</v>
      </c>
      <c r="M99" s="2">
        <v>0</v>
      </c>
      <c r="N99" s="2">
        <f t="shared" si="4"/>
        <v>90</v>
      </c>
      <c r="O99" s="2">
        <v>8</v>
      </c>
      <c r="P99" s="2">
        <v>2</v>
      </c>
    </row>
    <row r="100" spans="1:16" x14ac:dyDescent="0.25">
      <c r="A100" t="s">
        <v>75</v>
      </c>
      <c r="B100" s="2" t="s">
        <v>19</v>
      </c>
      <c r="C100" s="2">
        <v>2</v>
      </c>
      <c r="D100" s="2">
        <v>0</v>
      </c>
      <c r="E100" s="2">
        <v>3</v>
      </c>
      <c r="F100" s="2">
        <v>5</v>
      </c>
      <c r="G100" s="2">
        <v>5</v>
      </c>
      <c r="H100" s="2">
        <v>0</v>
      </c>
      <c r="I100" s="2">
        <v>1</v>
      </c>
      <c r="J100" s="2">
        <v>1</v>
      </c>
      <c r="K100" s="2">
        <v>0</v>
      </c>
      <c r="L100" s="2">
        <v>2</v>
      </c>
      <c r="M100" s="2">
        <v>0</v>
      </c>
      <c r="N100" s="2">
        <f t="shared" si="4"/>
        <v>19</v>
      </c>
      <c r="O100" s="2">
        <v>38</v>
      </c>
      <c r="P100" s="2">
        <v>0</v>
      </c>
    </row>
    <row r="101" spans="1:16" x14ac:dyDescent="0.25">
      <c r="A101" t="s">
        <v>76</v>
      </c>
      <c r="B101" s="2" t="s">
        <v>19</v>
      </c>
      <c r="C101" s="2"/>
      <c r="D101" s="2"/>
      <c r="E101" s="2">
        <v>1</v>
      </c>
      <c r="F101" s="2">
        <v>13</v>
      </c>
      <c r="G101" s="2">
        <v>4</v>
      </c>
      <c r="H101" s="2"/>
      <c r="I101" s="2"/>
      <c r="J101" s="2">
        <v>2</v>
      </c>
      <c r="K101" s="2"/>
      <c r="L101" s="2">
        <v>1</v>
      </c>
      <c r="M101" s="2"/>
      <c r="N101" s="2">
        <f t="shared" si="4"/>
        <v>21</v>
      </c>
      <c r="O101" s="2"/>
      <c r="P101" s="2"/>
    </row>
    <row r="102" spans="1:16" x14ac:dyDescent="0.25">
      <c r="A102" t="s">
        <v>94</v>
      </c>
      <c r="B102" s="2" t="s">
        <v>19</v>
      </c>
      <c r="C102" s="2">
        <v>1</v>
      </c>
      <c r="D102" s="2"/>
      <c r="E102" s="2">
        <v>1</v>
      </c>
      <c r="F102" s="2">
        <v>3</v>
      </c>
      <c r="G102" s="2">
        <v>2</v>
      </c>
      <c r="H102" s="2"/>
      <c r="I102" s="2"/>
      <c r="J102" s="2">
        <v>1</v>
      </c>
      <c r="K102" s="2">
        <v>1</v>
      </c>
      <c r="L102" s="2"/>
      <c r="M102" s="2"/>
      <c r="N102" s="2">
        <f t="shared" si="4"/>
        <v>9</v>
      </c>
      <c r="O102" s="2"/>
      <c r="P102" s="2"/>
    </row>
    <row r="103" spans="1:16" x14ac:dyDescent="0.25">
      <c r="A103" t="s">
        <v>185</v>
      </c>
      <c r="B103" s="2" t="s">
        <v>19</v>
      </c>
      <c r="C103" s="2">
        <v>3</v>
      </c>
      <c r="D103" s="2">
        <v>0</v>
      </c>
      <c r="E103" s="2">
        <v>2</v>
      </c>
      <c r="F103" s="2">
        <v>0</v>
      </c>
      <c r="G103" s="2">
        <v>9</v>
      </c>
      <c r="H103" s="2">
        <v>1</v>
      </c>
      <c r="I103" s="2">
        <v>0</v>
      </c>
      <c r="J103" s="2">
        <v>3</v>
      </c>
      <c r="K103" s="2">
        <v>0</v>
      </c>
      <c r="L103" s="2">
        <v>2</v>
      </c>
      <c r="M103" s="2">
        <v>0</v>
      </c>
      <c r="N103" s="2">
        <f t="shared" si="4"/>
        <v>20</v>
      </c>
      <c r="O103" s="2">
        <v>22</v>
      </c>
      <c r="P103" s="2">
        <v>0</v>
      </c>
    </row>
    <row r="104" spans="1:16" x14ac:dyDescent="0.25">
      <c r="A104" t="s">
        <v>138</v>
      </c>
      <c r="B104" s="2" t="s">
        <v>19</v>
      </c>
      <c r="C104" s="2">
        <v>1</v>
      </c>
      <c r="D104" s="2">
        <v>4</v>
      </c>
      <c r="E104" s="2">
        <v>0</v>
      </c>
      <c r="F104" s="2">
        <v>10</v>
      </c>
      <c r="G104" s="2">
        <v>16</v>
      </c>
      <c r="H104" s="2">
        <v>0</v>
      </c>
      <c r="I104" s="2">
        <v>1</v>
      </c>
      <c r="J104" s="2">
        <v>3</v>
      </c>
      <c r="K104" s="2">
        <v>3</v>
      </c>
      <c r="L104" s="2">
        <v>0</v>
      </c>
      <c r="M104" s="2">
        <v>0</v>
      </c>
      <c r="N104" s="2">
        <f t="shared" si="4"/>
        <v>38</v>
      </c>
      <c r="O104" s="2">
        <v>1</v>
      </c>
      <c r="P104" s="2">
        <v>0</v>
      </c>
    </row>
    <row r="105" spans="1:16" x14ac:dyDescent="0.25">
      <c r="A105" t="s">
        <v>207</v>
      </c>
      <c r="B105" s="2" t="s">
        <v>19</v>
      </c>
      <c r="C105" s="2"/>
      <c r="D105" s="2"/>
      <c r="E105" s="2">
        <v>9</v>
      </c>
      <c r="F105" s="2">
        <v>58</v>
      </c>
      <c r="G105" s="2">
        <v>8</v>
      </c>
      <c r="H105" s="2"/>
      <c r="I105" s="2"/>
      <c r="J105" s="2"/>
      <c r="K105" s="2"/>
      <c r="L105" s="2"/>
      <c r="M105" s="2"/>
      <c r="N105" s="2">
        <f t="shared" si="4"/>
        <v>75</v>
      </c>
      <c r="O105" s="2"/>
      <c r="P105" s="2"/>
    </row>
    <row r="106" spans="1:16" x14ac:dyDescent="0.25">
      <c r="A106" t="s">
        <v>239</v>
      </c>
      <c r="B106" s="2" t="s">
        <v>19</v>
      </c>
      <c r="C106" s="2">
        <v>6</v>
      </c>
      <c r="D106" s="2">
        <v>0</v>
      </c>
      <c r="E106" s="2">
        <v>7</v>
      </c>
      <c r="F106" s="2">
        <v>6</v>
      </c>
      <c r="G106" s="2">
        <v>6</v>
      </c>
      <c r="H106" s="2">
        <v>1</v>
      </c>
      <c r="I106" s="2">
        <v>0</v>
      </c>
      <c r="J106" s="2">
        <v>3</v>
      </c>
      <c r="K106" s="2">
        <v>1</v>
      </c>
      <c r="L106" s="2">
        <v>4</v>
      </c>
      <c r="M106" s="2">
        <v>0</v>
      </c>
      <c r="N106" s="2">
        <f t="shared" si="4"/>
        <v>34</v>
      </c>
      <c r="O106" s="2">
        <v>8</v>
      </c>
      <c r="P106" s="2">
        <v>0</v>
      </c>
    </row>
    <row r="107" spans="1:16" x14ac:dyDescent="0.25">
      <c r="A107" t="s">
        <v>100</v>
      </c>
      <c r="B107" s="2" t="s">
        <v>19</v>
      </c>
      <c r="C107" s="2"/>
      <c r="D107" s="2"/>
      <c r="E107" s="2">
        <v>3</v>
      </c>
      <c r="F107" s="2">
        <v>3</v>
      </c>
      <c r="G107" s="2"/>
      <c r="H107" s="2">
        <v>1</v>
      </c>
      <c r="I107" s="2"/>
      <c r="J107" s="2">
        <v>2</v>
      </c>
      <c r="K107" s="2">
        <v>1</v>
      </c>
      <c r="L107" s="2"/>
      <c r="M107" s="2"/>
      <c r="N107" s="2">
        <f t="shared" si="4"/>
        <v>10</v>
      </c>
      <c r="O107" s="2">
        <v>4</v>
      </c>
      <c r="P107" s="2"/>
    </row>
    <row r="108" spans="1:16" x14ac:dyDescent="0.25">
      <c r="A108" t="s">
        <v>194</v>
      </c>
      <c r="B108" s="2" t="s">
        <v>19</v>
      </c>
      <c r="C108" s="2">
        <v>2</v>
      </c>
      <c r="D108" s="2">
        <v>0</v>
      </c>
      <c r="E108" s="2">
        <v>18</v>
      </c>
      <c r="F108" s="2">
        <v>7</v>
      </c>
      <c r="G108" s="2">
        <v>3</v>
      </c>
      <c r="H108" s="2">
        <v>0</v>
      </c>
      <c r="I108" s="2">
        <v>1</v>
      </c>
      <c r="J108" s="2">
        <v>3</v>
      </c>
      <c r="K108" s="2">
        <v>2</v>
      </c>
      <c r="L108" s="2">
        <v>0</v>
      </c>
      <c r="M108" s="2">
        <v>0</v>
      </c>
      <c r="N108" s="2">
        <f t="shared" si="4"/>
        <v>36</v>
      </c>
      <c r="O108" s="2">
        <v>2</v>
      </c>
      <c r="P108" s="2">
        <v>0</v>
      </c>
    </row>
    <row r="109" spans="1:16" x14ac:dyDescent="0.25">
      <c r="A109" t="s">
        <v>41</v>
      </c>
      <c r="B109" s="2" t="s">
        <v>19</v>
      </c>
      <c r="C109" s="2">
        <v>1</v>
      </c>
      <c r="D109" s="2">
        <v>0</v>
      </c>
      <c r="E109" s="2">
        <v>10</v>
      </c>
      <c r="F109" s="2">
        <v>4</v>
      </c>
      <c r="G109" s="2">
        <v>20</v>
      </c>
      <c r="H109" s="2">
        <v>0</v>
      </c>
      <c r="I109" s="2">
        <v>2</v>
      </c>
      <c r="J109" s="2">
        <v>15</v>
      </c>
      <c r="K109" s="2">
        <v>2</v>
      </c>
      <c r="L109" s="2">
        <v>0</v>
      </c>
      <c r="M109" s="2">
        <v>1</v>
      </c>
      <c r="N109" s="2">
        <f t="shared" si="4"/>
        <v>55</v>
      </c>
      <c r="O109" s="2">
        <v>3</v>
      </c>
      <c r="P109" s="2">
        <v>0</v>
      </c>
    </row>
    <row r="110" spans="1:16" x14ac:dyDescent="0.25">
      <c r="A110" t="s">
        <v>116</v>
      </c>
      <c r="B110" s="2" t="s">
        <v>19</v>
      </c>
      <c r="C110" s="2">
        <v>1</v>
      </c>
      <c r="D110" s="2"/>
      <c r="E110" s="2">
        <v>8</v>
      </c>
      <c r="F110" s="2">
        <v>5</v>
      </c>
      <c r="G110" s="2">
        <v>19</v>
      </c>
      <c r="H110" s="2"/>
      <c r="I110" s="2">
        <v>1</v>
      </c>
      <c r="J110" s="2">
        <v>7</v>
      </c>
      <c r="K110" s="2"/>
      <c r="L110" s="2"/>
      <c r="M110" s="2"/>
      <c r="N110" s="2">
        <f t="shared" si="4"/>
        <v>41</v>
      </c>
      <c r="O110" s="2">
        <v>6</v>
      </c>
      <c r="P110" s="2"/>
    </row>
    <row r="111" spans="1:16" x14ac:dyDescent="0.25">
      <c r="A111" t="s">
        <v>147</v>
      </c>
      <c r="B111" s="2" t="s">
        <v>19</v>
      </c>
      <c r="C111" s="2">
        <v>12</v>
      </c>
      <c r="D111" s="2">
        <v>4</v>
      </c>
      <c r="E111" s="2">
        <v>11</v>
      </c>
      <c r="F111" s="2">
        <v>4</v>
      </c>
      <c r="G111" s="2">
        <v>20</v>
      </c>
      <c r="H111" s="2">
        <v>9</v>
      </c>
      <c r="I111" s="2">
        <v>4</v>
      </c>
      <c r="J111" s="2">
        <v>17</v>
      </c>
      <c r="K111" s="2">
        <v>7</v>
      </c>
      <c r="L111" s="2">
        <v>2</v>
      </c>
      <c r="M111" s="2">
        <v>0</v>
      </c>
      <c r="N111" s="2">
        <f t="shared" si="4"/>
        <v>90</v>
      </c>
      <c r="O111" s="2">
        <v>14</v>
      </c>
      <c r="P111" s="2">
        <v>3</v>
      </c>
    </row>
    <row r="112" spans="1:16" x14ac:dyDescent="0.25">
      <c r="A112" t="s">
        <v>245</v>
      </c>
      <c r="B112" s="2" t="s">
        <v>19</v>
      </c>
      <c r="C112" s="2">
        <v>0</v>
      </c>
      <c r="D112" s="2">
        <v>1</v>
      </c>
      <c r="E112" s="2">
        <v>2</v>
      </c>
      <c r="F112" s="2">
        <v>1</v>
      </c>
      <c r="G112" s="2">
        <v>2</v>
      </c>
      <c r="H112" s="2">
        <v>0</v>
      </c>
      <c r="I112" s="2">
        <v>2</v>
      </c>
      <c r="J112" s="2"/>
      <c r="K112" s="2"/>
      <c r="L112" s="2"/>
      <c r="M112" s="2"/>
      <c r="N112" s="2">
        <f t="shared" si="4"/>
        <v>8</v>
      </c>
      <c r="O112" s="2"/>
      <c r="P112" s="2">
        <v>1</v>
      </c>
    </row>
    <row r="113" spans="1:16" x14ac:dyDescent="0.25">
      <c r="A113" t="s">
        <v>195</v>
      </c>
      <c r="B113" s="2" t="s">
        <v>19</v>
      </c>
      <c r="C113" s="2">
        <v>1</v>
      </c>
      <c r="D113" s="2">
        <v>0</v>
      </c>
      <c r="E113" s="2">
        <v>0</v>
      </c>
      <c r="F113" s="2">
        <v>4</v>
      </c>
      <c r="G113" s="2">
        <v>1</v>
      </c>
      <c r="H113" s="2">
        <v>0</v>
      </c>
      <c r="I113" s="2">
        <v>0</v>
      </c>
      <c r="J113" s="2">
        <v>1</v>
      </c>
      <c r="K113" s="2">
        <v>0</v>
      </c>
      <c r="L113" s="2">
        <v>0</v>
      </c>
      <c r="M113" s="2">
        <v>0</v>
      </c>
      <c r="N113" s="2">
        <f t="shared" ref="N113:N144" si="5">SUM(C113:M113)</f>
        <v>7</v>
      </c>
      <c r="O113" s="2">
        <v>0</v>
      </c>
      <c r="P113" s="2">
        <v>0</v>
      </c>
    </row>
    <row r="114" spans="1:16" x14ac:dyDescent="0.25">
      <c r="A114" t="s">
        <v>174</v>
      </c>
      <c r="B114" s="2" t="s">
        <v>175</v>
      </c>
      <c r="C114" s="2">
        <v>16</v>
      </c>
      <c r="D114" s="2">
        <v>1</v>
      </c>
      <c r="E114" s="2">
        <v>7</v>
      </c>
      <c r="F114" s="2">
        <v>12</v>
      </c>
      <c r="G114" s="2">
        <v>13</v>
      </c>
      <c r="H114" s="2">
        <v>2</v>
      </c>
      <c r="I114" s="2">
        <v>6</v>
      </c>
      <c r="J114" s="2">
        <v>5</v>
      </c>
      <c r="K114" s="2">
        <v>6</v>
      </c>
      <c r="L114" s="2">
        <v>0</v>
      </c>
      <c r="M114" s="2">
        <v>1</v>
      </c>
      <c r="N114" s="2">
        <f t="shared" si="5"/>
        <v>69</v>
      </c>
      <c r="O114" s="2">
        <v>3</v>
      </c>
      <c r="P114" s="2">
        <v>0</v>
      </c>
    </row>
    <row r="115" spans="1:16" x14ac:dyDescent="0.25">
      <c r="A115" t="s">
        <v>179</v>
      </c>
      <c r="B115" s="2" t="s">
        <v>19</v>
      </c>
      <c r="C115" s="2">
        <v>2</v>
      </c>
      <c r="D115" s="2">
        <v>0</v>
      </c>
      <c r="E115" s="2">
        <v>8</v>
      </c>
      <c r="F115" s="2">
        <v>8</v>
      </c>
      <c r="G115" s="2">
        <v>0</v>
      </c>
      <c r="H115" s="2">
        <v>0</v>
      </c>
      <c r="I115" s="2">
        <v>4</v>
      </c>
      <c r="J115" s="2">
        <v>8</v>
      </c>
      <c r="K115" s="2">
        <v>1</v>
      </c>
      <c r="L115" s="2">
        <v>0</v>
      </c>
      <c r="M115" s="2">
        <v>0</v>
      </c>
      <c r="N115" s="2">
        <f t="shared" si="5"/>
        <v>31</v>
      </c>
      <c r="O115" s="2">
        <v>0</v>
      </c>
      <c r="P115" s="2">
        <v>0</v>
      </c>
    </row>
    <row r="116" spans="1:16" x14ac:dyDescent="0.25">
      <c r="A116" t="s">
        <v>180</v>
      </c>
      <c r="B116" s="2" t="s">
        <v>19</v>
      </c>
      <c r="C116" s="2"/>
      <c r="D116" s="2"/>
      <c r="E116" s="2">
        <v>2</v>
      </c>
      <c r="F116" s="2">
        <v>2</v>
      </c>
      <c r="G116" s="2">
        <v>4</v>
      </c>
      <c r="H116" s="2"/>
      <c r="I116" s="2">
        <v>1</v>
      </c>
      <c r="J116" s="2">
        <v>1</v>
      </c>
      <c r="K116" s="2">
        <v>4</v>
      </c>
      <c r="L116" s="2"/>
      <c r="M116" s="2"/>
      <c r="N116" s="2">
        <f t="shared" si="5"/>
        <v>14</v>
      </c>
      <c r="O116" s="2">
        <v>1</v>
      </c>
      <c r="P116" s="2"/>
    </row>
    <row r="117" spans="1:16" x14ac:dyDescent="0.25">
      <c r="A117" t="s">
        <v>144</v>
      </c>
      <c r="B117" s="2" t="s">
        <v>145</v>
      </c>
      <c r="C117" s="2"/>
      <c r="D117" s="2">
        <v>1</v>
      </c>
      <c r="E117" s="2">
        <v>1</v>
      </c>
      <c r="F117" s="2">
        <v>6</v>
      </c>
      <c r="G117" s="2">
        <v>13</v>
      </c>
      <c r="H117" s="2"/>
      <c r="I117" s="2"/>
      <c r="J117" s="2">
        <v>5</v>
      </c>
      <c r="K117" s="2"/>
      <c r="L117" s="2"/>
      <c r="M117" s="2"/>
      <c r="N117" s="2">
        <f t="shared" si="5"/>
        <v>26</v>
      </c>
      <c r="O117" s="2">
        <v>4</v>
      </c>
      <c r="P117" s="2"/>
    </row>
    <row r="118" spans="1:16" x14ac:dyDescent="0.25">
      <c r="A118" t="s">
        <v>152</v>
      </c>
      <c r="B118" s="2" t="s">
        <v>19</v>
      </c>
      <c r="C118" s="2">
        <v>2</v>
      </c>
      <c r="D118" s="2">
        <v>0</v>
      </c>
      <c r="E118" s="2">
        <v>6</v>
      </c>
      <c r="F118" s="2">
        <v>4</v>
      </c>
      <c r="G118" s="2">
        <v>3</v>
      </c>
      <c r="H118" s="2">
        <v>2</v>
      </c>
      <c r="I118" s="2">
        <v>0</v>
      </c>
      <c r="J118" s="2">
        <v>5</v>
      </c>
      <c r="K118" s="2">
        <v>0</v>
      </c>
      <c r="L118" s="2">
        <v>0</v>
      </c>
      <c r="M118" s="2">
        <v>0</v>
      </c>
      <c r="N118" s="2">
        <f t="shared" si="5"/>
        <v>22</v>
      </c>
      <c r="O118" s="2">
        <v>5</v>
      </c>
      <c r="P118" s="2">
        <v>0</v>
      </c>
    </row>
    <row r="119" spans="1:16" x14ac:dyDescent="0.25">
      <c r="A119" t="s">
        <v>152</v>
      </c>
      <c r="B119" s="2" t="s">
        <v>153</v>
      </c>
      <c r="C119" s="2">
        <v>1</v>
      </c>
      <c r="D119" s="2">
        <v>0</v>
      </c>
      <c r="E119" s="2">
        <v>11</v>
      </c>
      <c r="F119" s="2">
        <v>9</v>
      </c>
      <c r="G119" s="2">
        <v>10</v>
      </c>
      <c r="H119" s="2">
        <v>1</v>
      </c>
      <c r="I119" s="2">
        <v>3</v>
      </c>
      <c r="J119" s="2">
        <v>4</v>
      </c>
      <c r="K119" s="2">
        <v>0</v>
      </c>
      <c r="L119" s="2">
        <v>1</v>
      </c>
      <c r="M119" s="2">
        <v>0</v>
      </c>
      <c r="N119" s="2">
        <f t="shared" si="5"/>
        <v>40</v>
      </c>
      <c r="O119" s="2">
        <v>7</v>
      </c>
      <c r="P119" s="2">
        <v>0</v>
      </c>
    </row>
    <row r="120" spans="1:16" x14ac:dyDescent="0.25">
      <c r="A120" t="s">
        <v>53</v>
      </c>
      <c r="B120" s="2" t="s">
        <v>19</v>
      </c>
      <c r="C120" s="2">
        <v>2</v>
      </c>
      <c r="D120" s="2">
        <v>1</v>
      </c>
      <c r="E120" s="2">
        <v>6</v>
      </c>
      <c r="F120" s="2">
        <v>4</v>
      </c>
      <c r="G120" s="2">
        <v>8</v>
      </c>
      <c r="H120" s="2">
        <v>0</v>
      </c>
      <c r="I120" s="2">
        <v>1</v>
      </c>
      <c r="J120" s="2">
        <v>1</v>
      </c>
      <c r="K120" s="2">
        <v>0</v>
      </c>
      <c r="L120" s="2">
        <v>0</v>
      </c>
      <c r="M120" s="2">
        <v>9</v>
      </c>
      <c r="N120" s="2">
        <f t="shared" si="5"/>
        <v>32</v>
      </c>
      <c r="O120" s="2"/>
      <c r="P120" s="2">
        <v>0</v>
      </c>
    </row>
    <row r="121" spans="1:16" x14ac:dyDescent="0.25">
      <c r="A121" t="s">
        <v>57</v>
      </c>
      <c r="B121" s="2" t="s">
        <v>19</v>
      </c>
      <c r="C121" s="2">
        <v>2</v>
      </c>
      <c r="D121" s="2">
        <v>0</v>
      </c>
      <c r="E121" s="2">
        <v>2</v>
      </c>
      <c r="F121" s="2">
        <v>2</v>
      </c>
      <c r="G121" s="2">
        <v>0</v>
      </c>
      <c r="H121" s="2">
        <v>1</v>
      </c>
      <c r="I121" s="2">
        <v>2</v>
      </c>
      <c r="J121" s="2">
        <v>1</v>
      </c>
      <c r="K121" s="2">
        <v>1</v>
      </c>
      <c r="L121" s="2">
        <v>1</v>
      </c>
      <c r="M121" s="2">
        <v>0</v>
      </c>
      <c r="N121" s="2">
        <f t="shared" si="5"/>
        <v>12</v>
      </c>
      <c r="O121" s="2">
        <v>3</v>
      </c>
      <c r="P121" s="2"/>
    </row>
    <row r="122" spans="1:16" x14ac:dyDescent="0.25">
      <c r="A122" t="s">
        <v>90</v>
      </c>
      <c r="B122" s="2" t="s">
        <v>19</v>
      </c>
      <c r="C122" s="2">
        <v>5</v>
      </c>
      <c r="D122" s="2">
        <v>2</v>
      </c>
      <c r="E122" s="2">
        <v>12</v>
      </c>
      <c r="F122" s="2">
        <v>6</v>
      </c>
      <c r="G122" s="2">
        <v>17</v>
      </c>
      <c r="H122" s="2">
        <v>3</v>
      </c>
      <c r="I122" s="2">
        <v>9</v>
      </c>
      <c r="J122" s="2">
        <v>2</v>
      </c>
      <c r="K122" s="2">
        <v>11</v>
      </c>
      <c r="L122" s="2">
        <v>3</v>
      </c>
      <c r="M122" s="2">
        <v>0</v>
      </c>
      <c r="N122" s="2">
        <f t="shared" si="5"/>
        <v>70</v>
      </c>
      <c r="O122" s="2">
        <v>0</v>
      </c>
      <c r="P122" s="2">
        <v>0</v>
      </c>
    </row>
    <row r="123" spans="1:16" x14ac:dyDescent="0.25">
      <c r="A123" t="s">
        <v>101</v>
      </c>
      <c r="B123" s="2" t="s">
        <v>19</v>
      </c>
      <c r="C123" s="2">
        <v>4</v>
      </c>
      <c r="D123" s="2">
        <v>14</v>
      </c>
      <c r="E123" s="2">
        <v>12</v>
      </c>
      <c r="F123" s="2">
        <v>9</v>
      </c>
      <c r="G123" s="2">
        <v>8</v>
      </c>
      <c r="H123" s="2">
        <v>2</v>
      </c>
      <c r="I123" s="2">
        <v>5</v>
      </c>
      <c r="J123" s="2">
        <v>3</v>
      </c>
      <c r="K123" s="2">
        <v>3</v>
      </c>
      <c r="L123" s="2"/>
      <c r="M123" s="2">
        <v>2</v>
      </c>
      <c r="N123" s="2">
        <f t="shared" si="5"/>
        <v>62</v>
      </c>
      <c r="O123" s="2">
        <v>21</v>
      </c>
      <c r="P123" s="2"/>
    </row>
    <row r="124" spans="1:16" x14ac:dyDescent="0.25">
      <c r="A124" t="s">
        <v>106</v>
      </c>
      <c r="B124" s="2" t="s">
        <v>19</v>
      </c>
      <c r="C124" s="2">
        <v>3</v>
      </c>
      <c r="D124" s="2">
        <v>1</v>
      </c>
      <c r="E124" s="2">
        <v>7</v>
      </c>
      <c r="F124" s="2">
        <v>13</v>
      </c>
      <c r="G124" s="2">
        <v>7</v>
      </c>
      <c r="H124" s="2"/>
      <c r="I124" s="2"/>
      <c r="J124" s="2">
        <v>4</v>
      </c>
      <c r="K124" s="2"/>
      <c r="L124" s="2"/>
      <c r="M124" s="2">
        <v>2</v>
      </c>
      <c r="N124" s="2">
        <f t="shared" si="5"/>
        <v>37</v>
      </c>
      <c r="O124" s="2"/>
      <c r="P124" s="2"/>
    </row>
    <row r="125" spans="1:16" x14ac:dyDescent="0.25">
      <c r="A125" t="s">
        <v>172</v>
      </c>
      <c r="B125" s="2" t="s">
        <v>19</v>
      </c>
      <c r="C125" s="2">
        <v>2</v>
      </c>
      <c r="D125" s="2"/>
      <c r="E125" s="2">
        <v>3</v>
      </c>
      <c r="F125" s="2">
        <v>1</v>
      </c>
      <c r="G125" s="2">
        <v>4</v>
      </c>
      <c r="H125" s="2"/>
      <c r="I125" s="2"/>
      <c r="J125" s="2">
        <v>1</v>
      </c>
      <c r="K125" s="2"/>
      <c r="L125" s="2"/>
      <c r="M125" s="2"/>
      <c r="N125" s="2">
        <f t="shared" si="5"/>
        <v>11</v>
      </c>
      <c r="O125" s="2">
        <v>1</v>
      </c>
      <c r="P125" s="2"/>
    </row>
    <row r="126" spans="1:16" x14ac:dyDescent="0.25">
      <c r="A126" t="s">
        <v>243</v>
      </c>
      <c r="B126" s="2" t="s">
        <v>19</v>
      </c>
      <c r="C126" s="2">
        <v>4</v>
      </c>
      <c r="D126" s="2">
        <v>0</v>
      </c>
      <c r="E126" s="2">
        <v>15</v>
      </c>
      <c r="F126" s="2">
        <v>4</v>
      </c>
      <c r="G126" s="2">
        <v>9</v>
      </c>
      <c r="H126" s="2">
        <v>1</v>
      </c>
      <c r="I126" s="2">
        <v>0</v>
      </c>
      <c r="J126" s="2">
        <v>15</v>
      </c>
      <c r="K126" s="2">
        <v>6</v>
      </c>
      <c r="L126" s="2">
        <v>0</v>
      </c>
      <c r="M126" s="2">
        <v>0</v>
      </c>
      <c r="N126" s="2">
        <f t="shared" si="5"/>
        <v>54</v>
      </c>
      <c r="O126" s="2">
        <v>1</v>
      </c>
      <c r="P126" s="2">
        <v>1</v>
      </c>
    </row>
    <row r="127" spans="1:16" x14ac:dyDescent="0.25">
      <c r="A127" t="s">
        <v>131</v>
      </c>
      <c r="B127" s="2" t="s">
        <v>19</v>
      </c>
      <c r="C127" s="2">
        <v>6</v>
      </c>
      <c r="D127" s="2">
        <v>1</v>
      </c>
      <c r="E127" s="2">
        <v>13</v>
      </c>
      <c r="F127" s="2">
        <v>18</v>
      </c>
      <c r="G127" s="2">
        <v>16</v>
      </c>
      <c r="H127" s="2">
        <v>0</v>
      </c>
      <c r="I127" s="2">
        <v>4</v>
      </c>
      <c r="J127" s="2">
        <v>4</v>
      </c>
      <c r="K127" s="2">
        <v>1</v>
      </c>
      <c r="L127" s="2">
        <v>0</v>
      </c>
      <c r="M127" s="2">
        <v>5</v>
      </c>
      <c r="N127" s="2">
        <f t="shared" si="5"/>
        <v>68</v>
      </c>
      <c r="O127" s="2">
        <v>1</v>
      </c>
      <c r="P127" s="2">
        <v>0</v>
      </c>
    </row>
    <row r="128" spans="1:16" x14ac:dyDescent="0.25">
      <c r="A128" t="s">
        <v>132</v>
      </c>
      <c r="B128" s="2" t="s">
        <v>19</v>
      </c>
      <c r="C128" s="2"/>
      <c r="D128" s="2"/>
      <c r="E128" s="2">
        <v>4</v>
      </c>
      <c r="F128" s="2">
        <v>13</v>
      </c>
      <c r="G128" s="2">
        <v>10</v>
      </c>
      <c r="H128" s="2"/>
      <c r="I128" s="2">
        <v>2</v>
      </c>
      <c r="J128" s="2">
        <v>5</v>
      </c>
      <c r="K128" s="2"/>
      <c r="L128" s="2">
        <v>8</v>
      </c>
      <c r="M128" s="2"/>
      <c r="N128" s="2">
        <f t="shared" si="5"/>
        <v>42</v>
      </c>
      <c r="O128" s="2"/>
      <c r="P128" s="2"/>
    </row>
    <row r="129" spans="1:16" x14ac:dyDescent="0.25">
      <c r="A129" t="s">
        <v>133</v>
      </c>
      <c r="B129" s="2" t="s">
        <v>49</v>
      </c>
      <c r="C129" s="2">
        <v>1</v>
      </c>
      <c r="D129" s="2"/>
      <c r="E129" s="2">
        <v>1</v>
      </c>
      <c r="F129" s="2">
        <v>4</v>
      </c>
      <c r="G129" s="2">
        <v>5</v>
      </c>
      <c r="H129" s="2"/>
      <c r="I129" s="2"/>
      <c r="J129" s="2"/>
      <c r="K129" s="2">
        <v>1</v>
      </c>
      <c r="L129" s="2"/>
      <c r="M129" s="2"/>
      <c r="N129" s="2">
        <f t="shared" si="5"/>
        <v>12</v>
      </c>
      <c r="O129" s="2"/>
      <c r="P129" s="2"/>
    </row>
    <row r="130" spans="1:16" x14ac:dyDescent="0.25">
      <c r="A130" t="s">
        <v>252</v>
      </c>
      <c r="B130" s="2" t="s">
        <v>19</v>
      </c>
      <c r="C130" s="2">
        <v>1</v>
      </c>
      <c r="D130" s="2">
        <v>0</v>
      </c>
      <c r="E130" s="2">
        <v>5</v>
      </c>
      <c r="F130" s="2">
        <v>4</v>
      </c>
      <c r="G130" s="2">
        <v>2</v>
      </c>
      <c r="H130" s="2">
        <v>0</v>
      </c>
      <c r="I130" s="2">
        <v>0</v>
      </c>
      <c r="J130" s="2">
        <v>1</v>
      </c>
      <c r="K130" s="2">
        <v>0</v>
      </c>
      <c r="L130" s="2">
        <v>0</v>
      </c>
      <c r="M130" s="2">
        <v>0</v>
      </c>
      <c r="N130" s="2">
        <f t="shared" si="5"/>
        <v>13</v>
      </c>
      <c r="O130" s="2">
        <v>1</v>
      </c>
      <c r="P130" s="2">
        <v>0</v>
      </c>
    </row>
    <row r="131" spans="1:16" x14ac:dyDescent="0.25">
      <c r="A131" t="s">
        <v>171</v>
      </c>
      <c r="B131" s="2" t="s">
        <v>19</v>
      </c>
      <c r="C131" s="2">
        <v>1</v>
      </c>
      <c r="D131" s="2"/>
      <c r="E131" s="2">
        <v>1</v>
      </c>
      <c r="F131" s="2">
        <v>1</v>
      </c>
      <c r="G131" s="2"/>
      <c r="H131" s="2"/>
      <c r="I131" s="2"/>
      <c r="J131" s="2"/>
      <c r="K131" s="2">
        <v>1</v>
      </c>
      <c r="L131" s="2"/>
      <c r="M131" s="2"/>
      <c r="N131" s="2">
        <f t="shared" si="5"/>
        <v>4</v>
      </c>
      <c r="O131" s="2"/>
      <c r="P131" s="2"/>
    </row>
    <row r="132" spans="1:16" x14ac:dyDescent="0.25">
      <c r="A132" t="s">
        <v>44</v>
      </c>
      <c r="B132" s="2" t="s">
        <v>19</v>
      </c>
      <c r="C132" s="2">
        <v>1</v>
      </c>
      <c r="D132" s="2"/>
      <c r="E132" s="2">
        <v>3</v>
      </c>
      <c r="F132" s="2">
        <v>1</v>
      </c>
      <c r="G132" s="2">
        <v>4</v>
      </c>
      <c r="H132" s="2"/>
      <c r="I132" s="2"/>
      <c r="J132" s="2">
        <v>1</v>
      </c>
      <c r="K132" s="2"/>
      <c r="L132" s="2"/>
      <c r="M132" s="2"/>
      <c r="N132" s="2">
        <f t="shared" si="5"/>
        <v>10</v>
      </c>
      <c r="O132" s="2"/>
      <c r="P132" s="2"/>
    </row>
    <row r="133" spans="1:16" x14ac:dyDescent="0.25">
      <c r="A133" t="s">
        <v>235</v>
      </c>
      <c r="B133" s="2" t="s">
        <v>19</v>
      </c>
      <c r="C133" s="2">
        <v>6</v>
      </c>
      <c r="D133" s="2">
        <v>1</v>
      </c>
      <c r="E133" s="2">
        <v>5</v>
      </c>
      <c r="F133" s="2">
        <v>24</v>
      </c>
      <c r="G133" s="2">
        <v>11</v>
      </c>
      <c r="H133" s="2">
        <v>0</v>
      </c>
      <c r="I133" s="2">
        <v>3</v>
      </c>
      <c r="J133" s="2">
        <v>7</v>
      </c>
      <c r="K133" s="2">
        <v>0</v>
      </c>
      <c r="L133" s="2">
        <v>1</v>
      </c>
      <c r="M133" s="2">
        <v>1</v>
      </c>
      <c r="N133" s="2">
        <f t="shared" si="5"/>
        <v>59</v>
      </c>
      <c r="O133" s="2">
        <v>5</v>
      </c>
      <c r="P133" s="2">
        <v>1</v>
      </c>
    </row>
    <row r="134" spans="1:16" x14ac:dyDescent="0.25">
      <c r="A134" t="s">
        <v>176</v>
      </c>
      <c r="B134" s="2" t="s">
        <v>49</v>
      </c>
      <c r="C134" s="2">
        <v>3</v>
      </c>
      <c r="D134" s="2">
        <v>1</v>
      </c>
      <c r="E134" s="2">
        <v>17</v>
      </c>
      <c r="F134" s="2">
        <v>13</v>
      </c>
      <c r="G134" s="2">
        <v>13</v>
      </c>
      <c r="H134" s="2">
        <v>2</v>
      </c>
      <c r="I134" s="2">
        <v>14</v>
      </c>
      <c r="J134" s="2">
        <v>0</v>
      </c>
      <c r="K134" s="2">
        <v>1</v>
      </c>
      <c r="L134" s="2">
        <v>28</v>
      </c>
      <c r="M134" s="2">
        <v>2</v>
      </c>
      <c r="N134" s="2">
        <f t="shared" si="5"/>
        <v>94</v>
      </c>
      <c r="O134" s="2"/>
      <c r="P134" s="2">
        <v>2</v>
      </c>
    </row>
    <row r="135" spans="1:16" x14ac:dyDescent="0.25">
      <c r="A135" t="s">
        <v>181</v>
      </c>
      <c r="B135" s="2" t="s">
        <v>49</v>
      </c>
      <c r="C135" s="2"/>
      <c r="D135" s="2">
        <v>1</v>
      </c>
      <c r="E135" s="2">
        <v>6</v>
      </c>
      <c r="F135" s="2">
        <v>3</v>
      </c>
      <c r="G135" s="2">
        <v>3</v>
      </c>
      <c r="H135" s="2">
        <v>1</v>
      </c>
      <c r="I135" s="2"/>
      <c r="J135" s="2">
        <v>6</v>
      </c>
      <c r="K135" s="2">
        <v>1</v>
      </c>
      <c r="L135" s="2">
        <v>3</v>
      </c>
      <c r="M135" s="2"/>
      <c r="N135" s="2">
        <f t="shared" si="5"/>
        <v>24</v>
      </c>
      <c r="O135" s="2"/>
      <c r="P135" s="2"/>
    </row>
    <row r="136" spans="1:16" x14ac:dyDescent="0.25">
      <c r="A136" t="s">
        <v>177</v>
      </c>
      <c r="B136" s="2" t="s">
        <v>19</v>
      </c>
      <c r="C136" s="2">
        <v>0</v>
      </c>
      <c r="D136" s="2">
        <v>2</v>
      </c>
      <c r="E136" s="2">
        <v>3</v>
      </c>
      <c r="F136" s="2">
        <v>10</v>
      </c>
      <c r="G136" s="2">
        <v>3</v>
      </c>
      <c r="H136" s="2">
        <v>1</v>
      </c>
      <c r="I136" s="2"/>
      <c r="J136" s="2">
        <v>2</v>
      </c>
      <c r="K136" s="2"/>
      <c r="L136" s="2"/>
      <c r="M136" s="2">
        <v>20</v>
      </c>
      <c r="N136" s="2">
        <f t="shared" si="5"/>
        <v>41</v>
      </c>
      <c r="O136" s="2">
        <v>2</v>
      </c>
      <c r="P136" s="2"/>
    </row>
    <row r="137" spans="1:16" x14ac:dyDescent="0.25">
      <c r="A137" t="s">
        <v>178</v>
      </c>
      <c r="B137" s="2" t="s">
        <v>19</v>
      </c>
      <c r="C137" s="2">
        <v>2</v>
      </c>
      <c r="D137" s="2"/>
      <c r="E137" s="2">
        <v>1</v>
      </c>
      <c r="F137" s="2">
        <v>14</v>
      </c>
      <c r="G137" s="2">
        <v>13</v>
      </c>
      <c r="H137" s="2"/>
      <c r="I137" s="2">
        <v>5</v>
      </c>
      <c r="J137" s="2"/>
      <c r="K137" s="2"/>
      <c r="L137" s="2"/>
      <c r="M137" s="2">
        <v>1</v>
      </c>
      <c r="N137" s="2">
        <f t="shared" si="5"/>
        <v>36</v>
      </c>
      <c r="O137" s="2">
        <v>11</v>
      </c>
      <c r="P137" s="2"/>
    </row>
    <row r="138" spans="1:16" x14ac:dyDescent="0.25">
      <c r="A138" t="s">
        <v>45</v>
      </c>
      <c r="B138" s="2" t="s">
        <v>19</v>
      </c>
      <c r="C138" s="2">
        <v>4</v>
      </c>
      <c r="D138" s="2">
        <v>9</v>
      </c>
      <c r="E138" s="2">
        <v>14</v>
      </c>
      <c r="F138" s="2">
        <v>14</v>
      </c>
      <c r="G138" s="2">
        <v>14</v>
      </c>
      <c r="H138" s="2">
        <v>0</v>
      </c>
      <c r="I138" s="2">
        <v>0</v>
      </c>
      <c r="J138" s="2">
        <v>9</v>
      </c>
      <c r="K138" s="2">
        <v>4</v>
      </c>
      <c r="L138" s="2">
        <v>0</v>
      </c>
      <c r="M138" s="2">
        <v>18</v>
      </c>
      <c r="N138" s="2">
        <f t="shared" si="5"/>
        <v>86</v>
      </c>
      <c r="O138" s="2">
        <v>14</v>
      </c>
      <c r="P138" s="2">
        <v>0</v>
      </c>
    </row>
    <row r="139" spans="1:16" x14ac:dyDescent="0.25">
      <c r="A139" t="s">
        <v>237</v>
      </c>
      <c r="B139" s="2" t="s">
        <v>19</v>
      </c>
      <c r="C139" s="2">
        <v>1</v>
      </c>
      <c r="D139" s="2"/>
      <c r="E139" s="2"/>
      <c r="F139" s="2">
        <v>1</v>
      </c>
      <c r="G139" s="2">
        <v>5</v>
      </c>
      <c r="H139" s="2">
        <v>1</v>
      </c>
      <c r="I139" s="2">
        <v>1</v>
      </c>
      <c r="J139" s="2">
        <v>1</v>
      </c>
      <c r="K139" s="2"/>
      <c r="L139" s="2"/>
      <c r="M139" s="2"/>
      <c r="N139" s="2">
        <f t="shared" si="5"/>
        <v>10</v>
      </c>
      <c r="O139" s="2"/>
      <c r="P139" s="2"/>
    </row>
    <row r="140" spans="1:16" x14ac:dyDescent="0.25">
      <c r="A140" t="s">
        <v>188</v>
      </c>
      <c r="B140" s="2" t="s">
        <v>19</v>
      </c>
      <c r="C140" s="2">
        <v>49</v>
      </c>
      <c r="D140" s="2">
        <v>3</v>
      </c>
      <c r="E140" s="2">
        <v>43</v>
      </c>
      <c r="F140" s="2">
        <v>34</v>
      </c>
      <c r="G140" s="2">
        <v>9</v>
      </c>
      <c r="H140" s="2">
        <v>1</v>
      </c>
      <c r="I140" s="2">
        <v>5</v>
      </c>
      <c r="J140" s="2">
        <v>4</v>
      </c>
      <c r="K140" s="2">
        <v>0</v>
      </c>
      <c r="L140" s="2">
        <v>1</v>
      </c>
      <c r="M140" s="2">
        <v>1</v>
      </c>
      <c r="N140" s="2">
        <f t="shared" si="5"/>
        <v>150</v>
      </c>
      <c r="O140" s="2">
        <v>0</v>
      </c>
      <c r="P140" s="2">
        <v>0</v>
      </c>
    </row>
    <row r="141" spans="1:16" x14ac:dyDescent="0.25">
      <c r="A141" t="s">
        <v>209</v>
      </c>
      <c r="B141" s="2" t="s">
        <v>30</v>
      </c>
      <c r="C141" s="2">
        <v>2</v>
      </c>
      <c r="D141" s="2">
        <v>0</v>
      </c>
      <c r="E141" s="2">
        <v>0</v>
      </c>
      <c r="F141" s="2">
        <v>2</v>
      </c>
      <c r="G141" s="2">
        <v>0</v>
      </c>
      <c r="H141" s="2">
        <v>0</v>
      </c>
      <c r="I141" s="2">
        <v>1</v>
      </c>
      <c r="J141" s="2">
        <v>0</v>
      </c>
      <c r="K141" s="2">
        <v>0</v>
      </c>
      <c r="L141" s="2">
        <v>23</v>
      </c>
      <c r="M141" s="2">
        <v>0</v>
      </c>
      <c r="N141" s="2">
        <f t="shared" si="5"/>
        <v>28</v>
      </c>
      <c r="O141" s="2">
        <v>16</v>
      </c>
      <c r="P141" s="2">
        <v>0</v>
      </c>
    </row>
    <row r="142" spans="1:16" x14ac:dyDescent="0.25">
      <c r="A142" t="s">
        <v>148</v>
      </c>
      <c r="B142" s="2" t="s">
        <v>19</v>
      </c>
      <c r="C142" s="2">
        <v>2</v>
      </c>
      <c r="D142" s="2">
        <v>4</v>
      </c>
      <c r="E142" s="2">
        <v>31</v>
      </c>
      <c r="F142" s="2">
        <v>5</v>
      </c>
      <c r="G142" s="2">
        <v>10</v>
      </c>
      <c r="H142" s="2">
        <v>0</v>
      </c>
      <c r="I142" s="2">
        <v>6</v>
      </c>
      <c r="J142" s="2">
        <v>2</v>
      </c>
      <c r="K142" s="2">
        <v>1</v>
      </c>
      <c r="L142" s="2">
        <v>2</v>
      </c>
      <c r="M142" s="2">
        <v>0</v>
      </c>
      <c r="N142" s="2">
        <f t="shared" si="5"/>
        <v>63</v>
      </c>
      <c r="O142" s="2">
        <v>1</v>
      </c>
      <c r="P142" s="2">
        <v>0</v>
      </c>
    </row>
    <row r="143" spans="1:16" x14ac:dyDescent="0.25">
      <c r="A143" t="s">
        <v>55</v>
      </c>
      <c r="B143" s="2" t="s">
        <v>19</v>
      </c>
      <c r="C143" s="2">
        <v>0</v>
      </c>
      <c r="D143" s="2">
        <v>0</v>
      </c>
      <c r="E143" s="2">
        <v>2</v>
      </c>
      <c r="F143" s="2">
        <v>0</v>
      </c>
      <c r="G143" s="2">
        <v>4</v>
      </c>
      <c r="H143" s="2">
        <v>0</v>
      </c>
      <c r="I143" s="2">
        <v>0</v>
      </c>
      <c r="J143" s="2">
        <v>2</v>
      </c>
      <c r="K143" s="2">
        <v>1</v>
      </c>
      <c r="L143" s="2">
        <v>0</v>
      </c>
      <c r="M143" s="2">
        <v>0</v>
      </c>
      <c r="N143" s="2">
        <f t="shared" si="5"/>
        <v>9</v>
      </c>
      <c r="O143" s="2">
        <v>0</v>
      </c>
      <c r="P143" s="2">
        <v>0</v>
      </c>
    </row>
    <row r="144" spans="1:16" x14ac:dyDescent="0.25">
      <c r="A144" t="s">
        <v>117</v>
      </c>
      <c r="B144" s="2" t="s">
        <v>19</v>
      </c>
      <c r="C144" s="2">
        <v>8</v>
      </c>
      <c r="D144" s="2">
        <v>3</v>
      </c>
      <c r="E144" s="2">
        <v>13</v>
      </c>
      <c r="F144" s="2">
        <v>6</v>
      </c>
      <c r="G144" s="2">
        <v>9</v>
      </c>
      <c r="H144" s="2">
        <v>2</v>
      </c>
      <c r="I144" s="2">
        <v>1</v>
      </c>
      <c r="J144" s="2">
        <v>5</v>
      </c>
      <c r="K144" s="2"/>
      <c r="L144" s="2">
        <v>4</v>
      </c>
      <c r="M144" s="2"/>
      <c r="N144" s="2">
        <f t="shared" si="5"/>
        <v>51</v>
      </c>
      <c r="O144" s="2">
        <v>23</v>
      </c>
      <c r="P144" s="2"/>
    </row>
    <row r="145" spans="1:16" x14ac:dyDescent="0.25">
      <c r="A145" t="s">
        <v>35</v>
      </c>
      <c r="B145" s="2" t="s">
        <v>19</v>
      </c>
      <c r="C145" s="2">
        <v>3</v>
      </c>
      <c r="D145" s="2">
        <v>0</v>
      </c>
      <c r="E145" s="2">
        <v>14</v>
      </c>
      <c r="F145" s="2">
        <v>17</v>
      </c>
      <c r="G145" s="2">
        <v>5</v>
      </c>
      <c r="H145" s="2">
        <v>0</v>
      </c>
      <c r="I145" s="2">
        <v>2</v>
      </c>
      <c r="J145" s="2">
        <v>7</v>
      </c>
      <c r="K145" s="2">
        <v>1</v>
      </c>
      <c r="L145" s="2">
        <v>0</v>
      </c>
      <c r="M145" s="2">
        <v>0</v>
      </c>
      <c r="N145" s="2">
        <f t="shared" ref="N145:N176" si="6">SUM(C145:M145)</f>
        <v>49</v>
      </c>
      <c r="O145" s="2">
        <v>36</v>
      </c>
      <c r="P145" s="2">
        <v>0</v>
      </c>
    </row>
    <row r="146" spans="1:16" x14ac:dyDescent="0.25">
      <c r="A146" t="s">
        <v>35</v>
      </c>
      <c r="B146" s="2" t="s">
        <v>36</v>
      </c>
      <c r="C146" s="2">
        <v>1</v>
      </c>
      <c r="D146" s="2">
        <v>0</v>
      </c>
      <c r="E146" s="2">
        <v>2</v>
      </c>
      <c r="F146" s="2">
        <v>2</v>
      </c>
      <c r="G146" s="2">
        <v>28</v>
      </c>
      <c r="H146" s="2">
        <v>0</v>
      </c>
      <c r="I146" s="2">
        <v>0</v>
      </c>
      <c r="J146" s="2">
        <v>4</v>
      </c>
      <c r="K146" s="2">
        <v>0</v>
      </c>
      <c r="L146" s="2">
        <v>1</v>
      </c>
      <c r="M146" s="2">
        <v>0</v>
      </c>
      <c r="N146" s="2">
        <f t="shared" si="6"/>
        <v>38</v>
      </c>
      <c r="O146" s="2">
        <v>11</v>
      </c>
      <c r="P146" s="2">
        <v>0</v>
      </c>
    </row>
    <row r="147" spans="1:16" x14ac:dyDescent="0.25">
      <c r="A147" t="s">
        <v>204</v>
      </c>
      <c r="B147" s="2" t="s">
        <v>19</v>
      </c>
      <c r="C147" s="2">
        <v>3</v>
      </c>
      <c r="D147" s="2">
        <v>0</v>
      </c>
      <c r="E147" s="2">
        <v>1</v>
      </c>
      <c r="F147" s="2">
        <v>4</v>
      </c>
      <c r="G147" s="2">
        <v>8</v>
      </c>
      <c r="H147" s="2">
        <v>0</v>
      </c>
      <c r="I147" s="2">
        <v>2</v>
      </c>
      <c r="J147" s="2">
        <v>2</v>
      </c>
      <c r="K147" s="2">
        <v>3</v>
      </c>
      <c r="L147" s="2">
        <v>0</v>
      </c>
      <c r="M147" s="2">
        <v>1</v>
      </c>
      <c r="N147" s="2">
        <f t="shared" si="6"/>
        <v>24</v>
      </c>
      <c r="O147" s="2">
        <v>7</v>
      </c>
      <c r="P147" s="2">
        <v>0</v>
      </c>
    </row>
    <row r="148" spans="1:16" x14ac:dyDescent="0.25">
      <c r="A148" t="s">
        <v>78</v>
      </c>
      <c r="B148" s="2" t="s">
        <v>19</v>
      </c>
      <c r="C148" s="2">
        <v>6</v>
      </c>
      <c r="D148" s="2">
        <v>2</v>
      </c>
      <c r="E148" s="2">
        <v>10</v>
      </c>
      <c r="F148" s="2">
        <v>11</v>
      </c>
      <c r="G148" s="2">
        <v>17</v>
      </c>
      <c r="H148" s="2">
        <v>2</v>
      </c>
      <c r="I148" s="2">
        <v>1</v>
      </c>
      <c r="J148" s="2">
        <v>2</v>
      </c>
      <c r="K148" s="2">
        <v>0</v>
      </c>
      <c r="L148" s="2">
        <v>7</v>
      </c>
      <c r="M148" s="2">
        <v>0</v>
      </c>
      <c r="N148" s="2">
        <f t="shared" si="6"/>
        <v>58</v>
      </c>
      <c r="O148" s="2">
        <v>7</v>
      </c>
      <c r="P148" s="2">
        <v>0</v>
      </c>
    </row>
    <row r="149" spans="1:16" x14ac:dyDescent="0.25">
      <c r="A149" t="s">
        <v>22</v>
      </c>
      <c r="B149" s="2" t="s">
        <v>19</v>
      </c>
      <c r="C149" s="2">
        <v>1</v>
      </c>
      <c r="D149" s="2">
        <v>0</v>
      </c>
      <c r="E149" s="2">
        <v>5</v>
      </c>
      <c r="F149" s="2">
        <v>2</v>
      </c>
      <c r="G149" s="2">
        <v>15</v>
      </c>
      <c r="H149" s="2">
        <v>0</v>
      </c>
      <c r="I149" s="2">
        <v>2</v>
      </c>
      <c r="J149" s="2">
        <v>4</v>
      </c>
      <c r="K149" s="2">
        <v>1</v>
      </c>
      <c r="L149" s="2">
        <v>1</v>
      </c>
      <c r="M149" s="2">
        <v>1</v>
      </c>
      <c r="N149" s="2">
        <f t="shared" si="6"/>
        <v>32</v>
      </c>
      <c r="O149" s="2">
        <v>1</v>
      </c>
      <c r="P149" s="2">
        <v>0</v>
      </c>
    </row>
    <row r="150" spans="1:16" x14ac:dyDescent="0.25">
      <c r="A150" t="s">
        <v>150</v>
      </c>
      <c r="B150" s="2" t="s">
        <v>19</v>
      </c>
      <c r="C150" s="2">
        <v>2</v>
      </c>
      <c r="D150" s="2"/>
      <c r="E150" s="2"/>
      <c r="F150" s="2"/>
      <c r="G150" s="2">
        <v>6</v>
      </c>
      <c r="H150" s="2"/>
      <c r="I150" s="2"/>
      <c r="J150" s="2"/>
      <c r="K150" s="2">
        <v>2</v>
      </c>
      <c r="L150" s="2"/>
      <c r="M150" s="2"/>
      <c r="N150" s="2">
        <f t="shared" si="6"/>
        <v>10</v>
      </c>
      <c r="O150" s="2"/>
      <c r="P150" s="2"/>
    </row>
    <row r="151" spans="1:16" x14ac:dyDescent="0.25">
      <c r="A151" t="s">
        <v>34</v>
      </c>
      <c r="B151" s="2" t="s">
        <v>19</v>
      </c>
      <c r="C151" s="2">
        <v>0</v>
      </c>
      <c r="D151" s="2">
        <v>0</v>
      </c>
      <c r="E151" s="2">
        <v>0</v>
      </c>
      <c r="F151" s="2">
        <v>4</v>
      </c>
      <c r="G151" s="2">
        <v>10</v>
      </c>
      <c r="H151" s="2">
        <v>1</v>
      </c>
      <c r="I151" s="2">
        <v>2</v>
      </c>
      <c r="J151" s="2">
        <v>2</v>
      </c>
      <c r="K151" s="2">
        <v>2</v>
      </c>
      <c r="L151" s="2">
        <v>0</v>
      </c>
      <c r="M151" s="2">
        <v>0</v>
      </c>
      <c r="N151" s="2">
        <f t="shared" si="6"/>
        <v>21</v>
      </c>
      <c r="O151" s="2">
        <v>2</v>
      </c>
      <c r="P151" s="2">
        <v>0</v>
      </c>
    </row>
    <row r="152" spans="1:16" x14ac:dyDescent="0.25">
      <c r="A152" t="s">
        <v>210</v>
      </c>
      <c r="B152" s="2" t="s">
        <v>19</v>
      </c>
      <c r="C152" s="2">
        <v>2</v>
      </c>
      <c r="D152" s="2">
        <v>0</v>
      </c>
      <c r="E152" s="2">
        <v>0</v>
      </c>
      <c r="F152" s="2">
        <v>21</v>
      </c>
      <c r="G152" s="2">
        <v>0</v>
      </c>
      <c r="H152" s="2">
        <v>0</v>
      </c>
      <c r="I152" s="2">
        <v>1</v>
      </c>
      <c r="J152" s="2">
        <v>2</v>
      </c>
      <c r="K152" s="2">
        <v>0</v>
      </c>
      <c r="L152" s="2">
        <v>1</v>
      </c>
      <c r="M152" s="2">
        <v>2</v>
      </c>
      <c r="N152" s="2">
        <f t="shared" si="6"/>
        <v>29</v>
      </c>
      <c r="O152" s="2">
        <v>0</v>
      </c>
      <c r="P152" s="2">
        <v>6</v>
      </c>
    </row>
    <row r="153" spans="1:16" x14ac:dyDescent="0.25">
      <c r="A153" t="s">
        <v>201</v>
      </c>
      <c r="B153" s="2" t="s">
        <v>19</v>
      </c>
      <c r="C153" s="2">
        <v>3</v>
      </c>
      <c r="D153" s="2">
        <v>2</v>
      </c>
      <c r="E153" s="2">
        <v>5</v>
      </c>
      <c r="F153" s="2">
        <v>1</v>
      </c>
      <c r="G153" s="2">
        <v>3</v>
      </c>
      <c r="H153" s="2">
        <v>0</v>
      </c>
      <c r="I153" s="2">
        <v>0</v>
      </c>
      <c r="J153" s="2">
        <v>0</v>
      </c>
      <c r="K153" s="2">
        <v>1</v>
      </c>
      <c r="L153" s="2">
        <v>1</v>
      </c>
      <c r="M153" s="2">
        <v>1</v>
      </c>
      <c r="N153" s="2">
        <f t="shared" si="6"/>
        <v>17</v>
      </c>
      <c r="O153" s="2">
        <v>1</v>
      </c>
      <c r="P153" s="2">
        <v>0</v>
      </c>
    </row>
    <row r="154" spans="1:16" x14ac:dyDescent="0.25">
      <c r="A154" t="s">
        <v>98</v>
      </c>
      <c r="B154" s="2" t="s">
        <v>19</v>
      </c>
      <c r="C154" s="2">
        <v>6</v>
      </c>
      <c r="D154" s="2">
        <v>1</v>
      </c>
      <c r="E154" s="2">
        <v>27</v>
      </c>
      <c r="F154" s="2">
        <v>7</v>
      </c>
      <c r="G154" s="2">
        <v>9</v>
      </c>
      <c r="H154" s="2">
        <v>0</v>
      </c>
      <c r="I154" s="2">
        <v>0</v>
      </c>
      <c r="J154" s="2">
        <v>4</v>
      </c>
      <c r="K154" s="2">
        <v>1</v>
      </c>
      <c r="L154" s="2">
        <v>0</v>
      </c>
      <c r="M154" s="2">
        <v>0</v>
      </c>
      <c r="N154" s="2">
        <f t="shared" si="6"/>
        <v>55</v>
      </c>
      <c r="O154" s="2">
        <v>3</v>
      </c>
      <c r="P154" s="2">
        <v>0</v>
      </c>
    </row>
    <row r="155" spans="1:16" x14ac:dyDescent="0.25">
      <c r="A155" t="s">
        <v>429</v>
      </c>
      <c r="B155" s="2" t="s">
        <v>19</v>
      </c>
      <c r="C155" s="2">
        <v>4</v>
      </c>
      <c r="D155" s="2">
        <v>0</v>
      </c>
      <c r="E155" s="2">
        <v>27</v>
      </c>
      <c r="F155" s="2">
        <v>29</v>
      </c>
      <c r="G155" s="2">
        <v>1</v>
      </c>
      <c r="H155" s="2">
        <v>1</v>
      </c>
      <c r="I155" s="2">
        <v>4</v>
      </c>
      <c r="J155" s="2">
        <v>8</v>
      </c>
      <c r="K155" s="2">
        <v>1</v>
      </c>
      <c r="L155" s="2"/>
      <c r="M155" s="2">
        <v>0</v>
      </c>
      <c r="N155" s="2">
        <f t="shared" si="6"/>
        <v>75</v>
      </c>
      <c r="O155" s="2">
        <v>0</v>
      </c>
      <c r="P155" s="2">
        <v>0</v>
      </c>
    </row>
    <row r="156" spans="1:16" x14ac:dyDescent="0.25">
      <c r="A156" t="s">
        <v>109</v>
      </c>
      <c r="B156" s="2" t="s">
        <v>19</v>
      </c>
      <c r="C156" s="2">
        <v>2</v>
      </c>
      <c r="D156" s="2">
        <v>4</v>
      </c>
      <c r="E156" s="2">
        <v>4</v>
      </c>
      <c r="F156" s="2">
        <v>0</v>
      </c>
      <c r="G156" s="2">
        <v>5</v>
      </c>
      <c r="H156" s="2">
        <v>0</v>
      </c>
      <c r="I156" s="2">
        <v>0</v>
      </c>
      <c r="J156" s="2">
        <v>0</v>
      </c>
      <c r="K156" s="2">
        <v>1</v>
      </c>
      <c r="L156" s="2">
        <v>0</v>
      </c>
      <c r="M156" s="2">
        <v>0</v>
      </c>
      <c r="N156" s="2">
        <f t="shared" si="6"/>
        <v>16</v>
      </c>
      <c r="O156" s="2">
        <v>0</v>
      </c>
      <c r="P156" s="2">
        <v>0</v>
      </c>
    </row>
    <row r="157" spans="1:16" x14ac:dyDescent="0.25">
      <c r="A157" t="s">
        <v>70</v>
      </c>
      <c r="B157" s="2" t="s">
        <v>19</v>
      </c>
      <c r="C157" s="2">
        <v>1</v>
      </c>
      <c r="D157" s="2">
        <v>1</v>
      </c>
      <c r="E157" s="2">
        <v>1</v>
      </c>
      <c r="F157" s="2">
        <v>15</v>
      </c>
      <c r="G157" s="2">
        <v>2</v>
      </c>
      <c r="H157" s="2">
        <v>0</v>
      </c>
      <c r="I157" s="2">
        <v>1</v>
      </c>
      <c r="J157" s="2">
        <v>2</v>
      </c>
      <c r="K157" s="2"/>
      <c r="L157" s="2">
        <v>3</v>
      </c>
      <c r="M157" s="2"/>
      <c r="N157" s="2">
        <f t="shared" si="6"/>
        <v>26</v>
      </c>
      <c r="O157" s="2">
        <v>1</v>
      </c>
      <c r="P157" s="2"/>
    </row>
    <row r="158" spans="1:16" x14ac:dyDescent="0.25">
      <c r="A158" t="s">
        <v>110</v>
      </c>
      <c r="B158" s="2" t="s">
        <v>19</v>
      </c>
      <c r="C158" s="2"/>
      <c r="D158" s="2"/>
      <c r="E158" s="2"/>
      <c r="F158" s="2">
        <v>5</v>
      </c>
      <c r="G158" s="2">
        <v>4</v>
      </c>
      <c r="H158" s="2"/>
      <c r="I158" s="2">
        <v>1</v>
      </c>
      <c r="J158" s="2"/>
      <c r="K158" s="2">
        <v>1</v>
      </c>
      <c r="L158" s="2"/>
      <c r="M158" s="2"/>
      <c r="N158" s="2">
        <f t="shared" si="6"/>
        <v>11</v>
      </c>
      <c r="O158" s="2"/>
      <c r="P158" s="2"/>
    </row>
    <row r="159" spans="1:16" x14ac:dyDescent="0.25">
      <c r="A159" t="s">
        <v>118</v>
      </c>
      <c r="B159" s="2" t="s">
        <v>30</v>
      </c>
      <c r="C159" s="2">
        <v>31</v>
      </c>
      <c r="D159" s="2">
        <v>3</v>
      </c>
      <c r="E159" s="2">
        <v>4</v>
      </c>
      <c r="F159" s="2">
        <v>5</v>
      </c>
      <c r="G159" s="2">
        <v>23</v>
      </c>
      <c r="H159" s="2">
        <v>6</v>
      </c>
      <c r="I159" s="2">
        <v>17</v>
      </c>
      <c r="J159" s="2">
        <v>3</v>
      </c>
      <c r="K159" s="2">
        <v>2</v>
      </c>
      <c r="L159" s="2">
        <v>0</v>
      </c>
      <c r="M159" s="2">
        <v>4</v>
      </c>
      <c r="N159" s="2">
        <f t="shared" si="6"/>
        <v>98</v>
      </c>
      <c r="O159" s="2">
        <v>9</v>
      </c>
      <c r="P159" s="2">
        <v>3</v>
      </c>
    </row>
    <row r="160" spans="1:16" x14ac:dyDescent="0.25">
      <c r="A160" t="s">
        <v>202</v>
      </c>
      <c r="B160" s="2" t="s">
        <v>19</v>
      </c>
      <c r="C160" s="2"/>
      <c r="D160" s="2"/>
      <c r="E160" s="2">
        <v>10</v>
      </c>
      <c r="F160" s="2"/>
      <c r="G160" s="2">
        <v>3</v>
      </c>
      <c r="H160" s="2">
        <v>3</v>
      </c>
      <c r="I160" s="2">
        <v>1.5</v>
      </c>
      <c r="J160" s="2">
        <v>1.5</v>
      </c>
      <c r="K160" s="2"/>
      <c r="L160" s="2"/>
      <c r="M160" s="2"/>
      <c r="N160" s="2">
        <f t="shared" si="6"/>
        <v>19</v>
      </c>
      <c r="O160" s="2">
        <v>2</v>
      </c>
      <c r="P160" s="2"/>
    </row>
    <row r="161" spans="1:16" x14ac:dyDescent="0.25">
      <c r="A161" t="s">
        <v>124</v>
      </c>
      <c r="B161" s="2" t="s">
        <v>30</v>
      </c>
      <c r="C161" s="2">
        <v>5</v>
      </c>
      <c r="D161" s="2">
        <v>0</v>
      </c>
      <c r="E161" s="2">
        <v>19</v>
      </c>
      <c r="F161" s="2">
        <v>6</v>
      </c>
      <c r="G161" s="2">
        <v>21</v>
      </c>
      <c r="H161" s="2">
        <v>1</v>
      </c>
      <c r="I161" s="2">
        <v>3</v>
      </c>
      <c r="J161" s="2">
        <v>11</v>
      </c>
      <c r="K161" s="2">
        <v>7</v>
      </c>
      <c r="L161" s="2">
        <v>2</v>
      </c>
      <c r="M161" s="2">
        <v>0</v>
      </c>
      <c r="N161" s="2">
        <f t="shared" si="6"/>
        <v>75</v>
      </c>
      <c r="O161" s="2">
        <v>3</v>
      </c>
      <c r="P161" s="2">
        <v>0</v>
      </c>
    </row>
    <row r="162" spans="1:16" x14ac:dyDescent="0.25">
      <c r="A162" t="s">
        <v>249</v>
      </c>
      <c r="B162" s="2" t="s">
        <v>49</v>
      </c>
      <c r="C162" s="2">
        <v>7</v>
      </c>
      <c r="D162" s="2">
        <v>5</v>
      </c>
      <c r="E162" s="2">
        <v>17</v>
      </c>
      <c r="F162" s="2">
        <v>13</v>
      </c>
      <c r="G162" s="2">
        <v>22</v>
      </c>
      <c r="H162" s="2">
        <v>3</v>
      </c>
      <c r="I162" s="2">
        <v>0</v>
      </c>
      <c r="J162" s="2">
        <v>8</v>
      </c>
      <c r="K162" s="2">
        <v>2</v>
      </c>
      <c r="L162" s="2">
        <v>1</v>
      </c>
      <c r="M162" s="2">
        <v>6</v>
      </c>
      <c r="N162" s="2">
        <f t="shared" si="6"/>
        <v>84</v>
      </c>
      <c r="O162" s="2">
        <v>1</v>
      </c>
      <c r="P162" s="2">
        <v>0</v>
      </c>
    </row>
    <row r="163" spans="1:16" x14ac:dyDescent="0.25">
      <c r="A163" t="s">
        <v>127</v>
      </c>
      <c r="B163" s="2" t="s">
        <v>19</v>
      </c>
      <c r="C163" s="2">
        <v>1</v>
      </c>
      <c r="D163" s="2">
        <v>0</v>
      </c>
      <c r="E163" s="2">
        <v>4</v>
      </c>
      <c r="F163" s="2">
        <v>2</v>
      </c>
      <c r="G163" s="2">
        <v>9</v>
      </c>
      <c r="H163" s="2">
        <v>0</v>
      </c>
      <c r="I163" s="2">
        <v>2</v>
      </c>
      <c r="J163" s="2">
        <v>6</v>
      </c>
      <c r="K163" s="2">
        <v>0</v>
      </c>
      <c r="L163" s="2">
        <v>2</v>
      </c>
      <c r="M163" s="2">
        <v>0</v>
      </c>
      <c r="N163" s="2">
        <f t="shared" si="6"/>
        <v>26</v>
      </c>
      <c r="O163" s="2">
        <v>2</v>
      </c>
      <c r="P163" s="2">
        <v>1</v>
      </c>
    </row>
    <row r="164" spans="1:16" x14ac:dyDescent="0.25">
      <c r="A164" t="s">
        <v>125</v>
      </c>
      <c r="B164" s="2" t="s">
        <v>126</v>
      </c>
      <c r="C164" s="2">
        <v>0</v>
      </c>
      <c r="D164" s="2">
        <v>0</v>
      </c>
      <c r="E164" s="2">
        <v>0</v>
      </c>
      <c r="F164" s="2">
        <v>3</v>
      </c>
      <c r="G164" s="2">
        <v>10</v>
      </c>
      <c r="H164" s="2">
        <v>0</v>
      </c>
      <c r="I164" s="2">
        <v>1</v>
      </c>
      <c r="J164" s="2">
        <v>1</v>
      </c>
      <c r="K164" s="2"/>
      <c r="L164" s="2"/>
      <c r="M164" s="2"/>
      <c r="N164" s="2">
        <f t="shared" si="6"/>
        <v>15</v>
      </c>
      <c r="O164" s="2"/>
      <c r="P164" s="2">
        <v>1</v>
      </c>
    </row>
    <row r="165" spans="1:16" x14ac:dyDescent="0.25">
      <c r="A165" t="s">
        <v>214</v>
      </c>
      <c r="B165" s="2" t="s">
        <v>19</v>
      </c>
      <c r="C165" s="2">
        <v>9</v>
      </c>
      <c r="D165" s="2">
        <v>4</v>
      </c>
      <c r="E165" s="2">
        <v>4</v>
      </c>
      <c r="F165" s="2">
        <v>1</v>
      </c>
      <c r="G165" s="2">
        <v>4</v>
      </c>
      <c r="H165" s="2"/>
      <c r="I165" s="2"/>
      <c r="J165" s="2"/>
      <c r="K165" s="2">
        <v>1</v>
      </c>
      <c r="L165" s="2"/>
      <c r="M165" s="2"/>
      <c r="N165" s="2">
        <f t="shared" si="6"/>
        <v>23</v>
      </c>
      <c r="O165" s="2">
        <v>4</v>
      </c>
      <c r="P165" s="2"/>
    </row>
    <row r="166" spans="1:16" x14ac:dyDescent="0.25">
      <c r="A166" t="s">
        <v>242</v>
      </c>
      <c r="B166" s="2" t="s">
        <v>19</v>
      </c>
      <c r="C166" s="2">
        <v>7</v>
      </c>
      <c r="D166" s="2">
        <v>0</v>
      </c>
      <c r="E166" s="2">
        <v>15</v>
      </c>
      <c r="F166" s="2">
        <v>5</v>
      </c>
      <c r="G166" s="2">
        <v>12</v>
      </c>
      <c r="H166" s="2">
        <v>0</v>
      </c>
      <c r="I166" s="2">
        <v>0</v>
      </c>
      <c r="J166" s="2">
        <v>5</v>
      </c>
      <c r="K166" s="2">
        <v>0</v>
      </c>
      <c r="L166" s="2">
        <v>0</v>
      </c>
      <c r="M166" s="2">
        <v>2</v>
      </c>
      <c r="N166" s="2">
        <f t="shared" si="6"/>
        <v>46</v>
      </c>
      <c r="O166" s="2">
        <v>3</v>
      </c>
      <c r="P166" s="2">
        <v>0</v>
      </c>
    </row>
    <row r="167" spans="1:16" x14ac:dyDescent="0.25">
      <c r="A167" t="s">
        <v>26</v>
      </c>
      <c r="B167" s="2" t="s">
        <v>19</v>
      </c>
      <c r="C167" s="2">
        <v>3</v>
      </c>
      <c r="D167" s="2"/>
      <c r="E167" s="2">
        <v>13</v>
      </c>
      <c r="F167" s="2">
        <v>18</v>
      </c>
      <c r="G167" s="2">
        <v>18</v>
      </c>
      <c r="H167" s="2"/>
      <c r="I167" s="2"/>
      <c r="J167" s="2"/>
      <c r="K167" s="2"/>
      <c r="L167" s="2">
        <v>15</v>
      </c>
      <c r="M167" s="2">
        <v>5</v>
      </c>
      <c r="N167" s="2">
        <f t="shared" si="6"/>
        <v>72</v>
      </c>
      <c r="O167" s="2">
        <v>11</v>
      </c>
      <c r="P167" s="2"/>
    </row>
    <row r="168" spans="1:16" x14ac:dyDescent="0.25">
      <c r="A168" t="s">
        <v>28</v>
      </c>
      <c r="B168" s="2" t="s">
        <v>19</v>
      </c>
      <c r="C168" s="2"/>
      <c r="D168" s="2"/>
      <c r="E168" s="2">
        <v>1</v>
      </c>
      <c r="F168" s="2"/>
      <c r="G168" s="2">
        <v>4</v>
      </c>
      <c r="H168" s="2">
        <v>1</v>
      </c>
      <c r="I168" s="2"/>
      <c r="J168" s="2"/>
      <c r="K168" s="2"/>
      <c r="L168" s="2"/>
      <c r="M168" s="2">
        <v>1</v>
      </c>
      <c r="N168" s="2">
        <f t="shared" si="6"/>
        <v>7</v>
      </c>
      <c r="O168" s="2"/>
      <c r="P168" s="2"/>
    </row>
    <row r="169" spans="1:16" x14ac:dyDescent="0.25">
      <c r="A169" t="s">
        <v>135</v>
      </c>
      <c r="B169" s="2" t="s">
        <v>19</v>
      </c>
      <c r="C169" s="2"/>
      <c r="D169" s="2"/>
      <c r="E169" s="2"/>
      <c r="F169" s="2">
        <v>3</v>
      </c>
      <c r="G169" s="2">
        <v>8</v>
      </c>
      <c r="H169" s="2"/>
      <c r="I169" s="2">
        <v>1</v>
      </c>
      <c r="J169" s="2">
        <v>3</v>
      </c>
      <c r="K169" s="2">
        <v>2</v>
      </c>
      <c r="L169" s="2"/>
      <c r="M169" s="2"/>
      <c r="N169" s="2">
        <f t="shared" si="6"/>
        <v>17</v>
      </c>
      <c r="O169" s="2">
        <v>1</v>
      </c>
      <c r="P169" s="2"/>
    </row>
    <row r="170" spans="1:16" x14ac:dyDescent="0.25">
      <c r="A170" t="s">
        <v>241</v>
      </c>
      <c r="B170" s="2" t="s">
        <v>19</v>
      </c>
      <c r="C170" s="2">
        <v>1</v>
      </c>
      <c r="D170" s="2">
        <v>1</v>
      </c>
      <c r="E170" s="2">
        <v>2</v>
      </c>
      <c r="F170" s="2">
        <v>2</v>
      </c>
      <c r="G170" s="2">
        <v>2</v>
      </c>
      <c r="H170" s="2">
        <v>0</v>
      </c>
      <c r="I170" s="2">
        <v>0</v>
      </c>
      <c r="J170" s="2">
        <v>0</v>
      </c>
      <c r="K170" s="2">
        <v>0</v>
      </c>
      <c r="L170" s="2">
        <v>0</v>
      </c>
      <c r="M170" s="2">
        <v>0</v>
      </c>
      <c r="N170" s="2">
        <f t="shared" si="6"/>
        <v>8</v>
      </c>
      <c r="O170" s="2">
        <v>0</v>
      </c>
      <c r="P170" s="2">
        <v>0</v>
      </c>
    </row>
    <row r="171" spans="1:16" x14ac:dyDescent="0.25">
      <c r="A171" t="s">
        <v>86</v>
      </c>
      <c r="B171" s="2" t="s">
        <v>19</v>
      </c>
      <c r="C171" s="2">
        <v>0</v>
      </c>
      <c r="D171" s="2">
        <v>0</v>
      </c>
      <c r="E171" s="2">
        <v>1</v>
      </c>
      <c r="F171" s="2">
        <v>3</v>
      </c>
      <c r="G171" s="2">
        <v>3</v>
      </c>
      <c r="H171" s="2">
        <v>0</v>
      </c>
      <c r="I171" s="2">
        <v>2</v>
      </c>
      <c r="J171" s="2">
        <v>4</v>
      </c>
      <c r="K171" s="2">
        <v>0</v>
      </c>
      <c r="L171" s="2">
        <v>2</v>
      </c>
      <c r="M171" s="2">
        <v>3</v>
      </c>
      <c r="N171" s="2">
        <f t="shared" si="6"/>
        <v>18</v>
      </c>
      <c r="O171" s="2">
        <v>2</v>
      </c>
      <c r="P171" s="2">
        <v>0</v>
      </c>
    </row>
    <row r="172" spans="1:16" x14ac:dyDescent="0.25">
      <c r="A172" t="s">
        <v>173</v>
      </c>
      <c r="B172" s="2" t="s">
        <v>19</v>
      </c>
      <c r="C172" s="2"/>
      <c r="D172" s="2"/>
      <c r="E172" s="2">
        <v>2</v>
      </c>
      <c r="F172" s="2">
        <v>16</v>
      </c>
      <c r="G172" s="2">
        <v>7</v>
      </c>
      <c r="H172" s="2"/>
      <c r="I172" s="2"/>
      <c r="J172" s="2">
        <v>1</v>
      </c>
      <c r="K172" s="2">
        <v>1</v>
      </c>
      <c r="L172" s="2"/>
      <c r="M172" s="2"/>
      <c r="N172" s="2">
        <f t="shared" si="6"/>
        <v>27</v>
      </c>
      <c r="O172" s="2"/>
      <c r="P172" s="2"/>
    </row>
    <row r="173" spans="1:16" x14ac:dyDescent="0.25">
      <c r="A173" t="s">
        <v>246</v>
      </c>
      <c r="B173" s="2" t="s">
        <v>19</v>
      </c>
      <c r="C173" s="2">
        <v>2</v>
      </c>
      <c r="D173" s="2"/>
      <c r="E173" s="2">
        <v>4</v>
      </c>
      <c r="F173" s="2">
        <v>3</v>
      </c>
      <c r="G173" s="2"/>
      <c r="H173" s="2"/>
      <c r="I173" s="2"/>
      <c r="J173" s="2"/>
      <c r="K173" s="2">
        <v>1</v>
      </c>
      <c r="L173" s="2"/>
      <c r="M173" s="2"/>
      <c r="N173" s="2">
        <f t="shared" si="6"/>
        <v>10</v>
      </c>
      <c r="O173" s="2">
        <v>2</v>
      </c>
      <c r="P173" s="2"/>
    </row>
    <row r="174" spans="1:16" x14ac:dyDescent="0.25">
      <c r="A174" t="s">
        <v>165</v>
      </c>
      <c r="B174" s="2" t="s">
        <v>19</v>
      </c>
      <c r="C174" s="2">
        <v>8</v>
      </c>
      <c r="D174" s="2">
        <v>0</v>
      </c>
      <c r="E174" s="2">
        <v>1</v>
      </c>
      <c r="F174" s="2">
        <v>2</v>
      </c>
      <c r="G174" s="2">
        <v>6</v>
      </c>
      <c r="H174" s="2">
        <v>3</v>
      </c>
      <c r="I174" s="2">
        <v>3</v>
      </c>
      <c r="J174" s="2">
        <v>9</v>
      </c>
      <c r="K174" s="2">
        <v>1</v>
      </c>
      <c r="L174" s="2">
        <v>6</v>
      </c>
      <c r="M174" s="2">
        <v>0</v>
      </c>
      <c r="N174" s="2">
        <f t="shared" si="6"/>
        <v>39</v>
      </c>
      <c r="O174" s="2">
        <v>10</v>
      </c>
      <c r="P174" s="2">
        <v>0</v>
      </c>
    </row>
    <row r="175" spans="1:16" x14ac:dyDescent="0.25">
      <c r="A175" t="s">
        <v>165</v>
      </c>
      <c r="B175" s="2" t="s">
        <v>166</v>
      </c>
      <c r="C175" s="2">
        <v>1</v>
      </c>
      <c r="D175" s="2">
        <v>1</v>
      </c>
      <c r="E175" s="2">
        <v>1</v>
      </c>
      <c r="F175" s="2">
        <v>1</v>
      </c>
      <c r="G175" s="2">
        <v>3</v>
      </c>
      <c r="H175" s="2">
        <v>6</v>
      </c>
      <c r="I175" s="2">
        <v>2</v>
      </c>
      <c r="J175" s="2">
        <v>1</v>
      </c>
      <c r="K175" s="2">
        <v>2</v>
      </c>
      <c r="L175" s="2">
        <v>2</v>
      </c>
      <c r="M175" s="2">
        <v>0</v>
      </c>
      <c r="N175" s="2">
        <f t="shared" si="6"/>
        <v>20</v>
      </c>
      <c r="O175" s="2">
        <v>1</v>
      </c>
      <c r="P175" s="2">
        <v>0</v>
      </c>
    </row>
    <row r="176" spans="1:16" x14ac:dyDescent="0.25">
      <c r="A176" t="s">
        <v>165</v>
      </c>
      <c r="B176" s="2" t="s">
        <v>167</v>
      </c>
      <c r="C176" s="2">
        <v>2</v>
      </c>
      <c r="D176" s="2">
        <v>0</v>
      </c>
      <c r="E176" s="2">
        <v>0</v>
      </c>
      <c r="F176" s="2">
        <v>6</v>
      </c>
      <c r="G176" s="2">
        <v>15</v>
      </c>
      <c r="H176" s="2">
        <v>1</v>
      </c>
      <c r="I176" s="2">
        <v>1</v>
      </c>
      <c r="J176" s="2">
        <v>8</v>
      </c>
      <c r="K176" s="2">
        <v>3</v>
      </c>
      <c r="L176" s="2">
        <v>2</v>
      </c>
      <c r="M176" s="2">
        <v>0</v>
      </c>
      <c r="N176" s="2">
        <f t="shared" si="6"/>
        <v>38</v>
      </c>
      <c r="O176" s="2">
        <v>14</v>
      </c>
      <c r="P176" s="2">
        <v>0</v>
      </c>
    </row>
    <row r="177" spans="1:16" x14ac:dyDescent="0.25">
      <c r="A177" t="s">
        <v>169</v>
      </c>
      <c r="B177" s="2" t="s">
        <v>19</v>
      </c>
      <c r="C177" s="2">
        <v>1</v>
      </c>
      <c r="D177" s="2">
        <v>0</v>
      </c>
      <c r="E177" s="2">
        <v>7</v>
      </c>
      <c r="F177" s="2">
        <v>0</v>
      </c>
      <c r="G177" s="2">
        <v>1</v>
      </c>
      <c r="H177" s="2">
        <v>0</v>
      </c>
      <c r="I177" s="2">
        <v>0</v>
      </c>
      <c r="J177" s="2">
        <v>3</v>
      </c>
      <c r="K177" s="2">
        <v>4</v>
      </c>
      <c r="L177" s="2">
        <v>0</v>
      </c>
      <c r="M177" s="2">
        <v>0</v>
      </c>
      <c r="N177" s="2">
        <f t="shared" ref="N177:N200" si="7">SUM(C177:M177)</f>
        <v>16</v>
      </c>
      <c r="O177" s="2">
        <v>0</v>
      </c>
      <c r="P177" s="2">
        <v>0</v>
      </c>
    </row>
    <row r="178" spans="1:16" x14ac:dyDescent="0.25">
      <c r="A178" t="s">
        <v>238</v>
      </c>
      <c r="B178" s="2" t="s">
        <v>19</v>
      </c>
      <c r="C178" s="2">
        <v>11</v>
      </c>
      <c r="D178" s="2"/>
      <c r="E178" s="2">
        <v>16</v>
      </c>
      <c r="F178" s="2">
        <v>26</v>
      </c>
      <c r="G178" s="2">
        <v>28</v>
      </c>
      <c r="H178" s="2"/>
      <c r="I178" s="2">
        <v>4</v>
      </c>
      <c r="J178" s="2">
        <v>14</v>
      </c>
      <c r="K178" s="2"/>
      <c r="L178" s="2">
        <v>0</v>
      </c>
      <c r="M178" s="2"/>
      <c r="N178" s="2">
        <f t="shared" si="7"/>
        <v>99</v>
      </c>
      <c r="O178" s="2">
        <v>4</v>
      </c>
      <c r="P178" s="2">
        <v>4</v>
      </c>
    </row>
    <row r="179" spans="1:16" x14ac:dyDescent="0.25">
      <c r="A179" t="s">
        <v>43</v>
      </c>
      <c r="B179" s="2" t="s">
        <v>19</v>
      </c>
      <c r="C179" s="2">
        <v>1</v>
      </c>
      <c r="D179" s="2"/>
      <c r="E179" s="2">
        <v>1</v>
      </c>
      <c r="F179" s="2">
        <v>3</v>
      </c>
      <c r="G179" s="2">
        <v>1</v>
      </c>
      <c r="H179" s="2"/>
      <c r="I179" s="2"/>
      <c r="J179" s="2">
        <v>1</v>
      </c>
      <c r="K179" s="2"/>
      <c r="L179" s="2"/>
      <c r="M179" s="2"/>
      <c r="N179" s="2">
        <f t="shared" si="7"/>
        <v>7</v>
      </c>
      <c r="O179" s="2"/>
      <c r="P179" s="2">
        <v>1</v>
      </c>
    </row>
    <row r="180" spans="1:16" x14ac:dyDescent="0.25">
      <c r="A180" t="s">
        <v>87</v>
      </c>
      <c r="B180" s="2" t="s">
        <v>19</v>
      </c>
      <c r="C180" s="2">
        <v>2</v>
      </c>
      <c r="D180" s="2">
        <v>0</v>
      </c>
      <c r="E180" s="2">
        <v>5</v>
      </c>
      <c r="F180" s="2">
        <v>3</v>
      </c>
      <c r="G180" s="2">
        <v>9</v>
      </c>
      <c r="H180" s="2">
        <v>0</v>
      </c>
      <c r="I180" s="2">
        <v>0</v>
      </c>
      <c r="J180" s="2"/>
      <c r="K180" s="2">
        <v>0</v>
      </c>
      <c r="L180" s="2">
        <v>0</v>
      </c>
      <c r="M180" s="2">
        <v>0</v>
      </c>
      <c r="N180" s="2">
        <f t="shared" si="7"/>
        <v>19</v>
      </c>
      <c r="O180" s="2">
        <v>9</v>
      </c>
      <c r="P180" s="2">
        <v>0</v>
      </c>
    </row>
    <row r="181" spans="1:16" x14ac:dyDescent="0.25">
      <c r="A181" t="s">
        <v>77</v>
      </c>
      <c r="B181" s="2" t="s">
        <v>19</v>
      </c>
      <c r="C181" s="2">
        <v>4</v>
      </c>
      <c r="D181" s="2">
        <v>0</v>
      </c>
      <c r="E181" s="2">
        <v>8</v>
      </c>
      <c r="F181" s="2">
        <v>19</v>
      </c>
      <c r="G181" s="2">
        <v>31</v>
      </c>
      <c r="H181" s="2">
        <v>1</v>
      </c>
      <c r="I181" s="2">
        <v>6</v>
      </c>
      <c r="J181" s="2">
        <v>25</v>
      </c>
      <c r="K181" s="2">
        <v>7</v>
      </c>
      <c r="L181" s="2">
        <v>21</v>
      </c>
      <c r="M181" s="2">
        <v>4</v>
      </c>
      <c r="N181" s="2">
        <f t="shared" si="7"/>
        <v>126</v>
      </c>
      <c r="O181" s="2">
        <v>23</v>
      </c>
      <c r="P181" s="2">
        <v>0</v>
      </c>
    </row>
    <row r="182" spans="1:16" x14ac:dyDescent="0.25">
      <c r="A182" t="s">
        <v>186</v>
      </c>
      <c r="B182" s="2" t="s">
        <v>19</v>
      </c>
      <c r="C182" s="2">
        <v>4</v>
      </c>
      <c r="D182" s="2">
        <v>0</v>
      </c>
      <c r="E182" s="2">
        <v>28</v>
      </c>
      <c r="F182" s="2">
        <v>25</v>
      </c>
      <c r="G182" s="2">
        <v>33</v>
      </c>
      <c r="H182" s="2">
        <v>6</v>
      </c>
      <c r="I182" s="2">
        <v>7</v>
      </c>
      <c r="J182" s="2">
        <v>18</v>
      </c>
      <c r="K182" s="2">
        <v>6</v>
      </c>
      <c r="L182" s="2">
        <v>8</v>
      </c>
      <c r="M182" s="2">
        <v>1</v>
      </c>
      <c r="N182" s="2">
        <f t="shared" si="7"/>
        <v>136</v>
      </c>
      <c r="O182" s="2">
        <v>19</v>
      </c>
      <c r="P182" s="2">
        <v>1</v>
      </c>
    </row>
    <row r="183" spans="1:16" x14ac:dyDescent="0.25">
      <c r="A183" t="s">
        <v>95</v>
      </c>
      <c r="B183" s="2" t="s">
        <v>19</v>
      </c>
      <c r="C183" s="2"/>
      <c r="D183" s="2"/>
      <c r="E183" s="2">
        <v>1</v>
      </c>
      <c r="F183" s="2">
        <v>2</v>
      </c>
      <c r="G183" s="2">
        <v>2</v>
      </c>
      <c r="H183" s="2"/>
      <c r="I183" s="2"/>
      <c r="J183" s="2">
        <v>2</v>
      </c>
      <c r="K183" s="2">
        <v>1</v>
      </c>
      <c r="L183" s="2"/>
      <c r="M183" s="2"/>
      <c r="N183" s="2">
        <f t="shared" si="7"/>
        <v>8</v>
      </c>
      <c r="O183" s="2"/>
      <c r="P183" s="2">
        <v>1</v>
      </c>
    </row>
    <row r="184" spans="1:16" x14ac:dyDescent="0.25">
      <c r="A184" t="s">
        <v>247</v>
      </c>
      <c r="B184" s="2" t="s">
        <v>19</v>
      </c>
      <c r="C184" s="2">
        <v>2</v>
      </c>
      <c r="D184" s="2"/>
      <c r="E184" s="2">
        <v>21</v>
      </c>
      <c r="F184" s="2">
        <v>3</v>
      </c>
      <c r="G184" s="2">
        <v>1</v>
      </c>
      <c r="H184" s="2"/>
      <c r="I184" s="2">
        <v>1</v>
      </c>
      <c r="J184" s="2">
        <v>12</v>
      </c>
      <c r="K184" s="2"/>
      <c r="L184" s="2"/>
      <c r="M184" s="2"/>
      <c r="N184" s="2">
        <f t="shared" si="7"/>
        <v>40</v>
      </c>
      <c r="O184" s="2">
        <v>13</v>
      </c>
      <c r="P184" s="2">
        <v>2</v>
      </c>
    </row>
    <row r="185" spans="1:16" x14ac:dyDescent="0.25">
      <c r="A185" t="s">
        <v>208</v>
      </c>
      <c r="B185" s="2" t="s">
        <v>30</v>
      </c>
      <c r="C185" s="2">
        <v>7</v>
      </c>
      <c r="D185" s="2">
        <v>8</v>
      </c>
      <c r="E185" s="2">
        <v>2</v>
      </c>
      <c r="F185" s="2">
        <v>0</v>
      </c>
      <c r="G185" s="2">
        <v>0</v>
      </c>
      <c r="H185" s="2">
        <v>0</v>
      </c>
      <c r="I185" s="2">
        <v>0</v>
      </c>
      <c r="J185" s="2">
        <v>1</v>
      </c>
      <c r="K185" s="2">
        <v>0</v>
      </c>
      <c r="L185" s="2">
        <v>0</v>
      </c>
      <c r="M185" s="2">
        <v>0</v>
      </c>
      <c r="N185" s="2">
        <f t="shared" si="7"/>
        <v>18</v>
      </c>
      <c r="O185" s="2">
        <v>0</v>
      </c>
      <c r="P185" s="2">
        <v>0</v>
      </c>
    </row>
    <row r="186" spans="1:16" x14ac:dyDescent="0.25">
      <c r="A186" t="s">
        <v>208</v>
      </c>
      <c r="B186" s="2" t="s">
        <v>162</v>
      </c>
      <c r="C186" s="2">
        <v>9</v>
      </c>
      <c r="D186" s="2">
        <v>4</v>
      </c>
      <c r="E186" s="2">
        <v>0</v>
      </c>
      <c r="F186" s="2">
        <v>0</v>
      </c>
      <c r="G186" s="2">
        <v>0</v>
      </c>
      <c r="H186" s="2">
        <v>0</v>
      </c>
      <c r="I186" s="2">
        <v>0</v>
      </c>
      <c r="J186" s="2">
        <v>0</v>
      </c>
      <c r="K186" s="2">
        <v>0</v>
      </c>
      <c r="L186" s="2">
        <v>0</v>
      </c>
      <c r="M186" s="2">
        <v>0</v>
      </c>
      <c r="N186" s="2">
        <f t="shared" si="7"/>
        <v>13</v>
      </c>
      <c r="O186" s="2">
        <v>0</v>
      </c>
      <c r="P186" s="2">
        <v>0</v>
      </c>
    </row>
    <row r="187" spans="1:16" x14ac:dyDescent="0.25">
      <c r="A187" t="s">
        <v>168</v>
      </c>
      <c r="B187" s="2" t="s">
        <v>19</v>
      </c>
      <c r="C187" s="2">
        <v>8</v>
      </c>
      <c r="D187" s="2">
        <v>0</v>
      </c>
      <c r="E187" s="2">
        <v>5</v>
      </c>
      <c r="F187" s="2">
        <v>15</v>
      </c>
      <c r="G187" s="2">
        <v>20</v>
      </c>
      <c r="H187" s="2">
        <v>0</v>
      </c>
      <c r="I187" s="2">
        <v>0</v>
      </c>
      <c r="J187" s="2">
        <v>16</v>
      </c>
      <c r="K187" s="2">
        <v>1</v>
      </c>
      <c r="L187" s="2">
        <v>0</v>
      </c>
      <c r="M187" s="2">
        <v>9</v>
      </c>
      <c r="N187" s="2">
        <f t="shared" si="7"/>
        <v>74</v>
      </c>
      <c r="O187" s="2">
        <v>7</v>
      </c>
      <c r="P187" s="2">
        <v>0</v>
      </c>
    </row>
    <row r="188" spans="1:16" x14ac:dyDescent="0.25">
      <c r="A188" t="s">
        <v>183</v>
      </c>
      <c r="B188" s="2" t="s">
        <v>19</v>
      </c>
      <c r="C188" s="2">
        <v>1</v>
      </c>
      <c r="D188" s="2"/>
      <c r="E188" s="2">
        <v>10</v>
      </c>
      <c r="F188" s="2">
        <v>1</v>
      </c>
      <c r="G188" s="2">
        <v>9</v>
      </c>
      <c r="H188" s="2"/>
      <c r="I188" s="2">
        <v>1</v>
      </c>
      <c r="J188" s="2">
        <v>1</v>
      </c>
      <c r="K188" s="2"/>
      <c r="L188" s="2"/>
      <c r="M188" s="2"/>
      <c r="N188" s="2">
        <f t="shared" si="7"/>
        <v>23</v>
      </c>
      <c r="O188" s="2">
        <v>9</v>
      </c>
      <c r="P188" s="2"/>
    </row>
    <row r="189" spans="1:16" x14ac:dyDescent="0.25">
      <c r="A189" t="s">
        <v>184</v>
      </c>
      <c r="B189" s="2" t="s">
        <v>19</v>
      </c>
      <c r="C189" s="2">
        <v>5</v>
      </c>
      <c r="D189" s="2">
        <v>0</v>
      </c>
      <c r="E189" s="2">
        <v>5</v>
      </c>
      <c r="F189" s="2">
        <v>9</v>
      </c>
      <c r="G189" s="2">
        <v>3</v>
      </c>
      <c r="H189" s="2">
        <v>0</v>
      </c>
      <c r="I189" s="2">
        <v>5</v>
      </c>
      <c r="J189" s="2">
        <v>1</v>
      </c>
      <c r="K189" s="2">
        <v>0</v>
      </c>
      <c r="L189" s="2">
        <v>0</v>
      </c>
      <c r="M189" s="2">
        <v>0</v>
      </c>
      <c r="N189" s="2">
        <f t="shared" si="7"/>
        <v>28</v>
      </c>
      <c r="O189" s="2">
        <v>5</v>
      </c>
      <c r="P189" s="2">
        <v>0</v>
      </c>
    </row>
    <row r="190" spans="1:16" x14ac:dyDescent="0.25">
      <c r="A190" t="s">
        <v>48</v>
      </c>
      <c r="B190" s="2" t="s">
        <v>49</v>
      </c>
      <c r="C190" s="2"/>
      <c r="D190" s="2"/>
      <c r="E190" s="2">
        <v>1</v>
      </c>
      <c r="F190" s="2"/>
      <c r="G190" s="2">
        <v>1</v>
      </c>
      <c r="H190" s="2"/>
      <c r="I190" s="2"/>
      <c r="J190" s="2">
        <v>1</v>
      </c>
      <c r="K190" s="2"/>
      <c r="L190" s="2"/>
      <c r="M190" s="2"/>
      <c r="N190" s="2">
        <f t="shared" si="7"/>
        <v>3</v>
      </c>
      <c r="O190" s="2">
        <v>1</v>
      </c>
      <c r="P190" s="2"/>
    </row>
    <row r="191" spans="1:16" x14ac:dyDescent="0.25">
      <c r="A191" t="s">
        <v>122</v>
      </c>
      <c r="B191" s="2" t="s">
        <v>19</v>
      </c>
      <c r="C191" s="2">
        <v>2</v>
      </c>
      <c r="D191" s="2">
        <v>0</v>
      </c>
      <c r="E191" s="2">
        <v>6</v>
      </c>
      <c r="F191" s="2">
        <v>1</v>
      </c>
      <c r="G191" s="2">
        <v>6</v>
      </c>
      <c r="H191" s="2">
        <v>0</v>
      </c>
      <c r="I191" s="2">
        <v>1</v>
      </c>
      <c r="J191" s="2">
        <v>1</v>
      </c>
      <c r="K191" s="2">
        <v>0</v>
      </c>
      <c r="L191" s="2">
        <v>0</v>
      </c>
      <c r="M191" s="2">
        <v>0</v>
      </c>
      <c r="N191" s="2">
        <f t="shared" si="7"/>
        <v>17</v>
      </c>
      <c r="O191" s="2">
        <v>1</v>
      </c>
      <c r="P191" s="2">
        <v>0</v>
      </c>
    </row>
    <row r="192" spans="1:16" x14ac:dyDescent="0.25">
      <c r="A192" t="s">
        <v>47</v>
      </c>
      <c r="B192" s="2" t="s">
        <v>19</v>
      </c>
      <c r="C192" s="2">
        <v>1</v>
      </c>
      <c r="D192" s="2">
        <v>0</v>
      </c>
      <c r="E192" s="2">
        <v>5</v>
      </c>
      <c r="F192" s="2">
        <v>4</v>
      </c>
      <c r="G192" s="2">
        <v>9</v>
      </c>
      <c r="H192" s="2">
        <v>0</v>
      </c>
      <c r="I192" s="2">
        <v>1</v>
      </c>
      <c r="J192" s="2">
        <v>3</v>
      </c>
      <c r="K192" s="2">
        <v>3</v>
      </c>
      <c r="L192" s="2">
        <v>2</v>
      </c>
      <c r="M192" s="2">
        <v>2</v>
      </c>
      <c r="N192" s="2">
        <f t="shared" si="7"/>
        <v>30</v>
      </c>
      <c r="O192" s="2">
        <v>5</v>
      </c>
      <c r="P192" s="2">
        <v>1</v>
      </c>
    </row>
    <row r="193" spans="1:16" x14ac:dyDescent="0.25">
      <c r="A193" t="s">
        <v>187</v>
      </c>
      <c r="B193" s="2" t="s">
        <v>19</v>
      </c>
      <c r="C193" s="2">
        <v>2</v>
      </c>
      <c r="D193" s="2">
        <v>0</v>
      </c>
      <c r="E193" s="2">
        <v>6</v>
      </c>
      <c r="F193" s="2">
        <v>1</v>
      </c>
      <c r="G193" s="2">
        <v>5</v>
      </c>
      <c r="H193" s="2">
        <v>0</v>
      </c>
      <c r="I193" s="2">
        <v>0</v>
      </c>
      <c r="J193" s="2">
        <v>3</v>
      </c>
      <c r="K193" s="2">
        <v>1</v>
      </c>
      <c r="L193" s="2">
        <v>5</v>
      </c>
      <c r="M193" s="2">
        <v>0</v>
      </c>
      <c r="N193" s="2">
        <f t="shared" si="7"/>
        <v>23</v>
      </c>
      <c r="O193" s="2">
        <v>3</v>
      </c>
      <c r="P193" s="2">
        <v>0</v>
      </c>
    </row>
    <row r="194" spans="1:16" x14ac:dyDescent="0.25">
      <c r="A194" t="s">
        <v>52</v>
      </c>
      <c r="B194" s="2" t="s">
        <v>49</v>
      </c>
      <c r="C194" s="2">
        <v>1</v>
      </c>
      <c r="D194" s="2">
        <v>0</v>
      </c>
      <c r="E194" s="2">
        <v>1</v>
      </c>
      <c r="F194" s="2">
        <v>7</v>
      </c>
      <c r="G194" s="2">
        <v>7</v>
      </c>
      <c r="H194" s="2">
        <v>0</v>
      </c>
      <c r="I194" s="2">
        <v>0</v>
      </c>
      <c r="J194" s="2">
        <v>0</v>
      </c>
      <c r="K194" s="2">
        <v>0</v>
      </c>
      <c r="L194" s="2">
        <v>0</v>
      </c>
      <c r="M194" s="2">
        <v>0</v>
      </c>
      <c r="N194" s="2">
        <f t="shared" si="7"/>
        <v>16</v>
      </c>
      <c r="O194" s="2">
        <v>1</v>
      </c>
      <c r="P194" s="2">
        <v>0</v>
      </c>
    </row>
    <row r="195" spans="1:16" x14ac:dyDescent="0.25">
      <c r="A195" t="s">
        <v>111</v>
      </c>
      <c r="B195" s="2" t="s">
        <v>19</v>
      </c>
      <c r="C195" s="2"/>
      <c r="D195" s="2">
        <v>2</v>
      </c>
      <c r="E195" s="2">
        <v>3</v>
      </c>
      <c r="F195" s="2">
        <v>2</v>
      </c>
      <c r="G195" s="2">
        <v>4</v>
      </c>
      <c r="H195" s="2"/>
      <c r="I195" s="2"/>
      <c r="J195" s="2">
        <v>1</v>
      </c>
      <c r="K195" s="2">
        <v>2</v>
      </c>
      <c r="L195" s="2"/>
      <c r="M195" s="2"/>
      <c r="N195" s="2">
        <f t="shared" si="7"/>
        <v>14</v>
      </c>
      <c r="O195" s="2">
        <v>1</v>
      </c>
      <c r="P195" s="2"/>
    </row>
    <row r="196" spans="1:16" x14ac:dyDescent="0.25">
      <c r="A196" t="s">
        <v>123</v>
      </c>
      <c r="B196" s="2" t="s">
        <v>19</v>
      </c>
      <c r="C196" s="2">
        <v>1</v>
      </c>
      <c r="D196" s="2">
        <v>2</v>
      </c>
      <c r="E196" s="2">
        <v>3</v>
      </c>
      <c r="F196" s="2">
        <v>6</v>
      </c>
      <c r="G196" s="2">
        <v>7</v>
      </c>
      <c r="H196" s="2">
        <v>1</v>
      </c>
      <c r="I196" s="2">
        <v>2</v>
      </c>
      <c r="J196" s="2">
        <v>3</v>
      </c>
      <c r="K196" s="2">
        <v>1</v>
      </c>
      <c r="L196" s="2">
        <v>1</v>
      </c>
      <c r="M196" s="2">
        <v>0</v>
      </c>
      <c r="N196" s="2">
        <f t="shared" si="7"/>
        <v>27</v>
      </c>
      <c r="O196" s="2">
        <v>1</v>
      </c>
      <c r="P196" s="2">
        <v>0</v>
      </c>
    </row>
    <row r="197" spans="1:16" x14ac:dyDescent="0.25">
      <c r="A197" t="s">
        <v>108</v>
      </c>
      <c r="B197" s="2" t="s">
        <v>19</v>
      </c>
      <c r="C197" s="2">
        <v>1</v>
      </c>
      <c r="D197" s="2"/>
      <c r="E197" s="2">
        <v>3</v>
      </c>
      <c r="F197" s="2">
        <v>10</v>
      </c>
      <c r="G197" s="2">
        <v>1</v>
      </c>
      <c r="H197" s="2"/>
      <c r="I197" s="2"/>
      <c r="J197" s="2"/>
      <c r="K197" s="2">
        <v>1</v>
      </c>
      <c r="L197" s="2"/>
      <c r="M197" s="2"/>
      <c r="N197" s="2">
        <f t="shared" si="7"/>
        <v>16</v>
      </c>
      <c r="O197" s="2">
        <v>2</v>
      </c>
      <c r="P197" s="2"/>
    </row>
    <row r="198" spans="1:16" x14ac:dyDescent="0.25">
      <c r="A198" t="s">
        <v>158</v>
      </c>
      <c r="B198" s="2" t="s">
        <v>159</v>
      </c>
      <c r="C198" s="2">
        <v>1</v>
      </c>
      <c r="D198" s="2">
        <v>4</v>
      </c>
      <c r="E198" s="2">
        <v>8</v>
      </c>
      <c r="F198" s="2">
        <v>0</v>
      </c>
      <c r="G198" s="2">
        <v>7</v>
      </c>
      <c r="H198" s="2">
        <v>3</v>
      </c>
      <c r="I198" s="2">
        <v>15</v>
      </c>
      <c r="J198" s="2">
        <v>32</v>
      </c>
      <c r="K198" s="2">
        <v>2</v>
      </c>
      <c r="L198" s="2">
        <v>2</v>
      </c>
      <c r="M198" s="2">
        <v>1</v>
      </c>
      <c r="N198" s="2">
        <f t="shared" si="7"/>
        <v>75</v>
      </c>
      <c r="O198" s="2">
        <v>5</v>
      </c>
      <c r="P198" s="2">
        <v>3</v>
      </c>
    </row>
    <row r="199" spans="1:16" x14ac:dyDescent="0.25">
      <c r="A199" t="s">
        <v>154</v>
      </c>
      <c r="B199" s="2" t="s">
        <v>19</v>
      </c>
      <c r="C199" s="2">
        <v>4</v>
      </c>
      <c r="D199" s="2">
        <v>5</v>
      </c>
      <c r="E199" s="2"/>
      <c r="F199" s="2">
        <v>9</v>
      </c>
      <c r="G199" s="2">
        <v>2</v>
      </c>
      <c r="H199" s="2"/>
      <c r="I199" s="2"/>
      <c r="J199" s="2">
        <v>5</v>
      </c>
      <c r="K199" s="2"/>
      <c r="L199" s="2"/>
      <c r="M199" s="2"/>
      <c r="N199" s="2">
        <f t="shared" si="7"/>
        <v>25</v>
      </c>
      <c r="O199" s="2">
        <v>2</v>
      </c>
      <c r="P199" s="2">
        <v>2</v>
      </c>
    </row>
    <row r="200" spans="1:16" x14ac:dyDescent="0.25">
      <c r="A200" t="s">
        <v>213</v>
      </c>
      <c r="B200" s="2" t="s">
        <v>19</v>
      </c>
      <c r="C200" s="2">
        <v>12</v>
      </c>
      <c r="D200" s="2">
        <v>0</v>
      </c>
      <c r="E200" s="2">
        <v>16</v>
      </c>
      <c r="F200" s="2">
        <v>85</v>
      </c>
      <c r="G200" s="2">
        <v>22</v>
      </c>
      <c r="H200" s="2">
        <v>0</v>
      </c>
      <c r="I200" s="2">
        <v>0</v>
      </c>
      <c r="J200" s="2">
        <v>6</v>
      </c>
      <c r="K200" s="2">
        <v>0</v>
      </c>
      <c r="L200" s="2">
        <v>0</v>
      </c>
      <c r="M200" s="2">
        <v>1</v>
      </c>
      <c r="N200" s="2">
        <f t="shared" si="7"/>
        <v>142</v>
      </c>
      <c r="O200" s="2">
        <v>0</v>
      </c>
      <c r="P200" s="2">
        <v>0</v>
      </c>
    </row>
    <row r="201" spans="1:16" x14ac:dyDescent="0.25">
      <c r="B201" s="2"/>
      <c r="C201" s="2"/>
      <c r="D201" s="2"/>
      <c r="E201" s="2"/>
      <c r="F201" s="2"/>
      <c r="G201" s="2"/>
      <c r="H201" s="2"/>
      <c r="I201" s="2"/>
      <c r="J201" s="2"/>
      <c r="K201" s="2"/>
      <c r="L201" s="2"/>
      <c r="M201" s="2"/>
      <c r="N201" s="2"/>
      <c r="O201" s="2"/>
      <c r="P201" s="2"/>
    </row>
    <row r="202" spans="1:16" x14ac:dyDescent="0.25">
      <c r="C202" s="2">
        <f t="shared" ref="C202:H202" si="8">SUM(C2:C201)</f>
        <v>759.5</v>
      </c>
      <c r="D202" s="2">
        <f t="shared" si="8"/>
        <v>434.5</v>
      </c>
      <c r="E202" s="2">
        <f t="shared" si="8"/>
        <v>1260.5</v>
      </c>
      <c r="F202" s="2">
        <f t="shared" si="8"/>
        <v>1577.5</v>
      </c>
      <c r="G202" s="2">
        <f t="shared" si="8"/>
        <v>1639.5</v>
      </c>
      <c r="H202" s="2">
        <f t="shared" si="8"/>
        <v>218.5</v>
      </c>
      <c r="I202" s="2">
        <f t="shared" ref="I202:N202" si="9">SUM(I2:I201)</f>
        <v>429.5</v>
      </c>
      <c r="J202" s="2">
        <f t="shared" si="9"/>
        <v>929.5</v>
      </c>
      <c r="K202" s="2">
        <f t="shared" si="9"/>
        <v>251</v>
      </c>
      <c r="L202" s="2">
        <f t="shared" si="9"/>
        <v>375</v>
      </c>
      <c r="M202" s="2">
        <f t="shared" si="9"/>
        <v>309</v>
      </c>
      <c r="N202" s="15">
        <f t="shared" si="9"/>
        <v>8184</v>
      </c>
      <c r="O202" s="2">
        <f>SUM(O3:O201)</f>
        <v>1309</v>
      </c>
      <c r="P202" s="2">
        <f>SUM(P2:P201)</f>
        <v>67</v>
      </c>
    </row>
    <row r="203" spans="1:16" x14ac:dyDescent="0.25">
      <c r="C203" s="55">
        <f>C202/N202</f>
        <v>9.2803030303030304E-2</v>
      </c>
      <c r="D203" s="55">
        <f>D202/N202</f>
        <v>5.3091397849462367E-2</v>
      </c>
      <c r="E203" s="55">
        <f>E202/N202</f>
        <v>0.15402003910068426</v>
      </c>
      <c r="F203" s="55">
        <f>F202/N202</f>
        <v>0.19275415444770283</v>
      </c>
      <c r="G203">
        <f>G202/N202</f>
        <v>0.2003299120234604</v>
      </c>
      <c r="H203">
        <f>H202/N202</f>
        <v>2.6698435972629522E-2</v>
      </c>
      <c r="I203">
        <f>I202/N202</f>
        <v>5.2480449657869015E-2</v>
      </c>
      <c r="J203">
        <f>J202/N202</f>
        <v>0.1135752688172043</v>
      </c>
      <c r="K203" s="19">
        <f>K202/N202</f>
        <v>3.0669599217986315E-2</v>
      </c>
      <c r="L203" s="19">
        <f>L202/N202</f>
        <v>4.5821114369501467E-2</v>
      </c>
      <c r="M203" s="19">
        <f>M202/N202</f>
        <v>3.7756598240469209E-2</v>
      </c>
      <c r="O203" s="19">
        <f>O202/N204</f>
        <v>0.13789107763615296</v>
      </c>
      <c r="P203" s="17">
        <v>0.01</v>
      </c>
    </row>
    <row r="204" spans="1:16" x14ac:dyDescent="0.25">
      <c r="C204" s="54">
        <f>SUM(C203:F203)</f>
        <v>0.49266862170087977</v>
      </c>
      <c r="D204" s="7"/>
      <c r="E204" s="7"/>
      <c r="F204" s="7"/>
      <c r="G204" s="20">
        <f>SUM(G203:H203)</f>
        <v>0.22702834799608992</v>
      </c>
      <c r="H204" s="20"/>
      <c r="I204" s="80">
        <f>SUM(I203:J203)</f>
        <v>0.16605571847507331</v>
      </c>
      <c r="J204" s="9"/>
      <c r="N204" s="2">
        <f>+N202+O202</f>
        <v>9493</v>
      </c>
      <c r="O204"/>
    </row>
    <row r="205" spans="1:16" x14ac:dyDescent="0.25">
      <c r="C205" t="s">
        <v>255</v>
      </c>
      <c r="G205" t="s">
        <v>256</v>
      </c>
      <c r="I205" t="s">
        <v>257</v>
      </c>
      <c r="O205"/>
    </row>
    <row r="206" spans="1:16" x14ac:dyDescent="0.25">
      <c r="O206"/>
    </row>
    <row r="207" spans="1:16" x14ac:dyDescent="0.25">
      <c r="O207"/>
    </row>
    <row r="208" spans="1:16" x14ac:dyDescent="0.25">
      <c r="O208"/>
    </row>
    <row r="210" spans="1:15" x14ac:dyDescent="0.25">
      <c r="A210" s="12"/>
    </row>
    <row r="212" spans="1:15" x14ac:dyDescent="0.25">
      <c r="O212"/>
    </row>
    <row r="213" spans="1:15" x14ac:dyDescent="0.25">
      <c r="O213"/>
    </row>
    <row r="214" spans="1:15" x14ac:dyDescent="0.25">
      <c r="O214"/>
    </row>
    <row r="215" spans="1:15" x14ac:dyDescent="0.25">
      <c r="O215"/>
    </row>
    <row r="216" spans="1:15" x14ac:dyDescent="0.25">
      <c r="O216"/>
    </row>
    <row r="217" spans="1:15" x14ac:dyDescent="0.25">
      <c r="O217"/>
    </row>
    <row r="218" spans="1:15" x14ac:dyDescent="0.25">
      <c r="O218"/>
    </row>
    <row r="219" spans="1:15" x14ac:dyDescent="0.25">
      <c r="O219"/>
    </row>
    <row r="220" spans="1:15" x14ac:dyDescent="0.25">
      <c r="O220"/>
    </row>
    <row r="221" spans="1:15" x14ac:dyDescent="0.25">
      <c r="O221"/>
    </row>
    <row r="222" spans="1:15" x14ac:dyDescent="0.25">
      <c r="O222"/>
    </row>
    <row r="223" spans="1:15" x14ac:dyDescent="0.25">
      <c r="O223"/>
    </row>
  </sheetData>
  <sortState xmlns:xlrd2="http://schemas.microsoft.com/office/spreadsheetml/2017/richdata2" ref="A2:O202">
    <sortCondition ref="A2:A20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16"/>
  <sheetViews>
    <sheetView workbookViewId="0">
      <pane ySplit="1" topLeftCell="A203" activePane="bottomLeft" state="frozen"/>
      <selection pane="bottomLeft" activeCell="C1" sqref="C1:C1048576"/>
    </sheetView>
  </sheetViews>
  <sheetFormatPr defaultRowHeight="15" x14ac:dyDescent="0.25"/>
  <cols>
    <col min="1" max="1" width="51.7109375" bestFit="1" customWidth="1"/>
    <col min="7" max="7" width="8.140625" customWidth="1"/>
    <col min="8" max="8" width="17" bestFit="1" customWidth="1"/>
  </cols>
  <sheetData>
    <row r="1" spans="1:15" x14ac:dyDescent="0.25">
      <c r="A1" t="s">
        <v>0</v>
      </c>
      <c r="B1" t="s">
        <v>1</v>
      </c>
      <c r="C1" s="1" t="s">
        <v>215</v>
      </c>
      <c r="D1" s="1" t="s">
        <v>216</v>
      </c>
      <c r="E1" s="1" t="s">
        <v>217</v>
      </c>
      <c r="F1" s="1" t="s">
        <v>218</v>
      </c>
      <c r="G1" s="1" t="s">
        <v>219</v>
      </c>
      <c r="H1" s="1" t="s">
        <v>369</v>
      </c>
      <c r="I1" s="1" t="s">
        <v>340</v>
      </c>
      <c r="J1" s="1" t="s">
        <v>341</v>
      </c>
      <c r="K1" s="1" t="s">
        <v>342</v>
      </c>
      <c r="L1" s="1" t="s">
        <v>370</v>
      </c>
      <c r="M1" s="1" t="s">
        <v>373</v>
      </c>
      <c r="N1" s="1" t="s">
        <v>371</v>
      </c>
      <c r="O1" s="1" t="s">
        <v>372</v>
      </c>
    </row>
    <row r="2" spans="1:15" x14ac:dyDescent="0.25">
      <c r="A2" t="s">
        <v>119</v>
      </c>
      <c r="B2" t="s">
        <v>19</v>
      </c>
      <c r="C2" s="2">
        <v>59</v>
      </c>
      <c r="D2" s="2">
        <v>43</v>
      </c>
      <c r="E2" s="2">
        <v>48</v>
      </c>
      <c r="F2" s="2">
        <v>50</v>
      </c>
      <c r="G2" s="2">
        <v>52</v>
      </c>
      <c r="H2" s="2">
        <f t="shared" ref="H2:H33" si="0">G2-C2</f>
        <v>-7</v>
      </c>
      <c r="I2" s="19">
        <f t="shared" ref="I2:I65" si="1">D2/C2</f>
        <v>0.72881355932203384</v>
      </c>
      <c r="J2" s="19">
        <f t="shared" ref="J2:J33" si="2">E2/C2</f>
        <v>0.81355932203389836</v>
      </c>
      <c r="K2" s="19">
        <f t="shared" ref="K2:K34" si="3">F2/C2</f>
        <v>0.84745762711864403</v>
      </c>
      <c r="L2" s="2">
        <f t="shared" ref="L2:L65" si="4">C2-G2</f>
        <v>7</v>
      </c>
      <c r="M2" s="19">
        <f t="shared" ref="M2:M65" si="5">L2/C2</f>
        <v>0.11864406779661017</v>
      </c>
      <c r="N2" s="25">
        <f t="shared" ref="N2:N65" si="6">G2-F2</f>
        <v>2</v>
      </c>
      <c r="O2" s="19">
        <f t="shared" ref="O2:O65" si="7">N2/C2</f>
        <v>3.3898305084745763E-2</v>
      </c>
    </row>
    <row r="3" spans="1:15" x14ac:dyDescent="0.25">
      <c r="A3" t="s">
        <v>130</v>
      </c>
      <c r="B3" t="s">
        <v>19</v>
      </c>
      <c r="C3" s="2">
        <v>13</v>
      </c>
      <c r="D3" s="2">
        <v>1</v>
      </c>
      <c r="E3" s="2">
        <v>6</v>
      </c>
      <c r="F3" s="2">
        <v>7</v>
      </c>
      <c r="G3" s="2">
        <v>8</v>
      </c>
      <c r="H3" s="2">
        <f t="shared" si="0"/>
        <v>-5</v>
      </c>
      <c r="I3" s="19">
        <f t="shared" si="1"/>
        <v>7.6923076923076927E-2</v>
      </c>
      <c r="J3" s="19">
        <f t="shared" si="2"/>
        <v>0.46153846153846156</v>
      </c>
      <c r="K3" s="19">
        <f t="shared" si="3"/>
        <v>0.53846153846153844</v>
      </c>
      <c r="L3" s="2">
        <f t="shared" si="4"/>
        <v>5</v>
      </c>
      <c r="M3" s="19">
        <f t="shared" si="5"/>
        <v>0.38461538461538464</v>
      </c>
      <c r="N3" s="25">
        <f t="shared" si="6"/>
        <v>1</v>
      </c>
      <c r="O3" s="19">
        <f t="shared" si="7"/>
        <v>7.6923076923076927E-2</v>
      </c>
    </row>
    <row r="4" spans="1:15" x14ac:dyDescent="0.25">
      <c r="A4" t="s">
        <v>77</v>
      </c>
      <c r="B4" t="s">
        <v>19</v>
      </c>
      <c r="C4" s="16">
        <v>235</v>
      </c>
      <c r="D4" s="16">
        <v>147</v>
      </c>
      <c r="E4" s="16">
        <v>192</v>
      </c>
      <c r="F4" s="16">
        <v>205</v>
      </c>
      <c r="G4" s="16">
        <v>210</v>
      </c>
      <c r="H4" s="16">
        <f t="shared" si="0"/>
        <v>-25</v>
      </c>
      <c r="I4" s="19">
        <f t="shared" si="1"/>
        <v>0.62553191489361704</v>
      </c>
      <c r="J4" s="19">
        <f t="shared" si="2"/>
        <v>0.81702127659574464</v>
      </c>
      <c r="K4" s="19">
        <f t="shared" si="3"/>
        <v>0.87234042553191493</v>
      </c>
      <c r="L4" s="2">
        <f t="shared" si="4"/>
        <v>25</v>
      </c>
      <c r="M4" s="19">
        <f t="shared" si="5"/>
        <v>0.10638297872340426</v>
      </c>
      <c r="N4" s="25">
        <f t="shared" si="6"/>
        <v>5</v>
      </c>
      <c r="O4" s="19">
        <f t="shared" si="7"/>
        <v>2.1276595744680851E-2</v>
      </c>
    </row>
    <row r="5" spans="1:15" x14ac:dyDescent="0.25">
      <c r="A5" t="s">
        <v>113</v>
      </c>
      <c r="B5" t="s">
        <v>19</v>
      </c>
      <c r="C5" s="2">
        <v>13</v>
      </c>
      <c r="D5" s="2">
        <v>0</v>
      </c>
      <c r="E5" s="2">
        <v>8</v>
      </c>
      <c r="F5" s="2">
        <v>11</v>
      </c>
      <c r="G5" s="2">
        <v>11</v>
      </c>
      <c r="H5" s="2">
        <f t="shared" si="0"/>
        <v>-2</v>
      </c>
      <c r="I5" s="19">
        <f t="shared" si="1"/>
        <v>0</v>
      </c>
      <c r="J5" s="19">
        <f t="shared" si="2"/>
        <v>0.61538461538461542</v>
      </c>
      <c r="K5" s="19">
        <f t="shared" si="3"/>
        <v>0.84615384615384615</v>
      </c>
      <c r="L5" s="2">
        <f t="shared" si="4"/>
        <v>2</v>
      </c>
      <c r="M5" s="19">
        <f t="shared" si="5"/>
        <v>0.15384615384615385</v>
      </c>
      <c r="N5" s="25">
        <f t="shared" si="6"/>
        <v>0</v>
      </c>
      <c r="O5" s="19">
        <f t="shared" si="7"/>
        <v>0</v>
      </c>
    </row>
    <row r="6" spans="1:15" x14ac:dyDescent="0.25">
      <c r="A6" t="s">
        <v>142</v>
      </c>
      <c r="B6" t="s">
        <v>19</v>
      </c>
      <c r="C6" s="16">
        <v>62</v>
      </c>
      <c r="D6" s="16">
        <v>24</v>
      </c>
      <c r="E6" s="16">
        <v>42</v>
      </c>
      <c r="F6" s="16">
        <v>46</v>
      </c>
      <c r="G6" s="16">
        <v>46</v>
      </c>
      <c r="H6" s="16">
        <f t="shared" si="0"/>
        <v>-16</v>
      </c>
      <c r="I6" s="24">
        <f t="shared" si="1"/>
        <v>0.38709677419354838</v>
      </c>
      <c r="J6" s="24">
        <f t="shared" si="2"/>
        <v>0.67741935483870963</v>
      </c>
      <c r="K6" s="24">
        <f t="shared" si="3"/>
        <v>0.74193548387096775</v>
      </c>
      <c r="L6" s="16">
        <f t="shared" si="4"/>
        <v>16</v>
      </c>
      <c r="M6" s="24">
        <f t="shared" si="5"/>
        <v>0.25806451612903225</v>
      </c>
      <c r="N6" s="32">
        <f t="shared" si="6"/>
        <v>0</v>
      </c>
      <c r="O6" s="24">
        <f t="shared" si="7"/>
        <v>0</v>
      </c>
    </row>
    <row r="7" spans="1:15" x14ac:dyDescent="0.25">
      <c r="A7" t="s">
        <v>79</v>
      </c>
      <c r="B7" t="s">
        <v>30</v>
      </c>
      <c r="C7" s="2">
        <v>66</v>
      </c>
      <c r="D7" s="2">
        <v>41</v>
      </c>
      <c r="E7" s="2">
        <v>52</v>
      </c>
      <c r="F7" s="2">
        <v>53</v>
      </c>
      <c r="G7" s="2">
        <v>53</v>
      </c>
      <c r="H7" s="2">
        <f t="shared" si="0"/>
        <v>-13</v>
      </c>
      <c r="I7" s="19">
        <f t="shared" si="1"/>
        <v>0.62121212121212122</v>
      </c>
      <c r="J7" s="19">
        <f t="shared" si="2"/>
        <v>0.78787878787878785</v>
      </c>
      <c r="K7" s="19">
        <f t="shared" si="3"/>
        <v>0.80303030303030298</v>
      </c>
      <c r="L7" s="2">
        <f t="shared" si="4"/>
        <v>13</v>
      </c>
      <c r="M7" s="19">
        <f t="shared" si="5"/>
        <v>0.19696969696969696</v>
      </c>
      <c r="N7" s="25">
        <f t="shared" si="6"/>
        <v>0</v>
      </c>
      <c r="O7" s="19">
        <f t="shared" si="7"/>
        <v>0</v>
      </c>
    </row>
    <row r="8" spans="1:15" x14ac:dyDescent="0.25">
      <c r="A8" t="s">
        <v>127</v>
      </c>
      <c r="B8" t="s">
        <v>19</v>
      </c>
      <c r="C8" s="2">
        <v>51</v>
      </c>
      <c r="D8" s="2">
        <v>26</v>
      </c>
      <c r="E8" s="2">
        <v>33</v>
      </c>
      <c r="F8" s="2">
        <v>39</v>
      </c>
      <c r="G8" s="2">
        <v>41</v>
      </c>
      <c r="H8" s="2">
        <f t="shared" si="0"/>
        <v>-10</v>
      </c>
      <c r="I8" s="19">
        <f t="shared" si="1"/>
        <v>0.50980392156862742</v>
      </c>
      <c r="J8" s="19">
        <f t="shared" si="2"/>
        <v>0.6470588235294118</v>
      </c>
      <c r="K8" s="19">
        <f t="shared" si="3"/>
        <v>0.76470588235294112</v>
      </c>
      <c r="L8" s="2">
        <f t="shared" si="4"/>
        <v>10</v>
      </c>
      <c r="M8" s="19">
        <f t="shared" si="5"/>
        <v>0.19607843137254902</v>
      </c>
      <c r="N8" s="25">
        <f t="shared" si="6"/>
        <v>2</v>
      </c>
      <c r="O8" s="19">
        <f t="shared" si="7"/>
        <v>3.9215686274509803E-2</v>
      </c>
    </row>
    <row r="9" spans="1:15" x14ac:dyDescent="0.25">
      <c r="A9" t="s">
        <v>143</v>
      </c>
      <c r="B9" t="s">
        <v>19</v>
      </c>
      <c r="C9" s="16">
        <v>42</v>
      </c>
      <c r="D9" s="16">
        <v>7</v>
      </c>
      <c r="E9" s="16">
        <v>24</v>
      </c>
      <c r="F9" s="16">
        <v>32</v>
      </c>
      <c r="G9" s="16">
        <v>34</v>
      </c>
      <c r="H9" s="16">
        <f t="shared" si="0"/>
        <v>-8</v>
      </c>
      <c r="I9" s="24">
        <f t="shared" si="1"/>
        <v>0.16666666666666666</v>
      </c>
      <c r="J9" s="24">
        <f t="shared" si="2"/>
        <v>0.5714285714285714</v>
      </c>
      <c r="K9" s="24">
        <f t="shared" si="3"/>
        <v>0.76190476190476186</v>
      </c>
      <c r="L9" s="16">
        <f t="shared" si="4"/>
        <v>8</v>
      </c>
      <c r="M9" s="24">
        <f t="shared" si="5"/>
        <v>0.19047619047619047</v>
      </c>
      <c r="N9" s="32">
        <f t="shared" si="6"/>
        <v>2</v>
      </c>
      <c r="O9" s="24">
        <f t="shared" si="7"/>
        <v>4.7619047619047616E-2</v>
      </c>
    </row>
    <row r="10" spans="1:15" x14ac:dyDescent="0.25">
      <c r="A10" t="s">
        <v>112</v>
      </c>
      <c r="B10" t="s">
        <v>19</v>
      </c>
      <c r="C10" s="16">
        <v>20</v>
      </c>
      <c r="D10" s="16">
        <v>9</v>
      </c>
      <c r="E10" s="16">
        <v>16</v>
      </c>
      <c r="F10" s="16">
        <v>18</v>
      </c>
      <c r="G10" s="16">
        <v>18</v>
      </c>
      <c r="H10" s="16">
        <f t="shared" si="0"/>
        <v>-2</v>
      </c>
      <c r="I10" s="24">
        <f t="shared" si="1"/>
        <v>0.45</v>
      </c>
      <c r="J10" s="24">
        <f t="shared" si="2"/>
        <v>0.8</v>
      </c>
      <c r="K10" s="24">
        <f t="shared" si="3"/>
        <v>0.9</v>
      </c>
      <c r="L10" s="16">
        <f t="shared" si="4"/>
        <v>2</v>
      </c>
      <c r="M10" s="24">
        <f t="shared" si="5"/>
        <v>0.1</v>
      </c>
      <c r="N10" s="32">
        <f t="shared" si="6"/>
        <v>0</v>
      </c>
      <c r="O10" s="24">
        <f t="shared" si="7"/>
        <v>0</v>
      </c>
    </row>
    <row r="11" spans="1:15" x14ac:dyDescent="0.25">
      <c r="A11" t="s">
        <v>149</v>
      </c>
      <c r="B11" t="s">
        <v>19</v>
      </c>
      <c r="C11" s="2">
        <v>29</v>
      </c>
      <c r="D11" s="2">
        <v>19</v>
      </c>
      <c r="E11" s="2">
        <v>25</v>
      </c>
      <c r="F11" s="2">
        <v>25</v>
      </c>
      <c r="G11" s="2">
        <v>25</v>
      </c>
      <c r="H11" s="2">
        <f t="shared" si="0"/>
        <v>-4</v>
      </c>
      <c r="I11" s="19">
        <f t="shared" si="1"/>
        <v>0.65517241379310343</v>
      </c>
      <c r="J11" s="19">
        <f t="shared" si="2"/>
        <v>0.86206896551724133</v>
      </c>
      <c r="K11" s="19">
        <f t="shared" si="3"/>
        <v>0.86206896551724133</v>
      </c>
      <c r="L11" s="2">
        <f t="shared" si="4"/>
        <v>4</v>
      </c>
      <c r="M11" s="19">
        <f t="shared" si="5"/>
        <v>0.13793103448275862</v>
      </c>
      <c r="N11" s="25">
        <f t="shared" si="6"/>
        <v>0</v>
      </c>
      <c r="O11" s="19">
        <f t="shared" si="7"/>
        <v>0</v>
      </c>
    </row>
    <row r="12" spans="1:15" x14ac:dyDescent="0.25">
      <c r="A12" t="s">
        <v>57</v>
      </c>
      <c r="B12" t="s">
        <v>19</v>
      </c>
      <c r="C12" s="2">
        <v>25</v>
      </c>
      <c r="D12" s="2">
        <v>17</v>
      </c>
      <c r="E12" s="2">
        <v>19</v>
      </c>
      <c r="F12" s="2">
        <v>20</v>
      </c>
      <c r="G12" s="2">
        <v>21</v>
      </c>
      <c r="H12" s="2">
        <f t="shared" si="0"/>
        <v>-4</v>
      </c>
      <c r="I12" s="19">
        <f t="shared" si="1"/>
        <v>0.68</v>
      </c>
      <c r="J12" s="19">
        <f t="shared" si="2"/>
        <v>0.76</v>
      </c>
      <c r="K12" s="19">
        <f t="shared" si="3"/>
        <v>0.8</v>
      </c>
      <c r="L12" s="2">
        <f t="shared" si="4"/>
        <v>4</v>
      </c>
      <c r="M12" s="19">
        <f t="shared" si="5"/>
        <v>0.16</v>
      </c>
      <c r="N12" s="25">
        <f t="shared" si="6"/>
        <v>1</v>
      </c>
      <c r="O12" s="19">
        <f t="shared" si="7"/>
        <v>0.04</v>
      </c>
    </row>
    <row r="13" spans="1:15" x14ac:dyDescent="0.25">
      <c r="A13" t="s">
        <v>33</v>
      </c>
      <c r="B13" t="s">
        <v>19</v>
      </c>
      <c r="C13" s="2">
        <v>15</v>
      </c>
      <c r="D13" s="2">
        <v>14</v>
      </c>
      <c r="E13" s="2">
        <v>14</v>
      </c>
      <c r="F13" s="2">
        <v>14</v>
      </c>
      <c r="G13" s="2">
        <v>14</v>
      </c>
      <c r="H13" s="2">
        <f t="shared" si="0"/>
        <v>-1</v>
      </c>
      <c r="I13" s="19">
        <f t="shared" si="1"/>
        <v>0.93333333333333335</v>
      </c>
      <c r="J13" s="19">
        <f t="shared" si="2"/>
        <v>0.93333333333333335</v>
      </c>
      <c r="K13" s="19">
        <f t="shared" si="3"/>
        <v>0.93333333333333335</v>
      </c>
      <c r="L13" s="2">
        <f t="shared" si="4"/>
        <v>1</v>
      </c>
      <c r="M13" s="19">
        <f t="shared" si="5"/>
        <v>6.6666666666666666E-2</v>
      </c>
      <c r="N13" s="25">
        <f t="shared" si="6"/>
        <v>0</v>
      </c>
      <c r="O13" s="19">
        <f t="shared" si="7"/>
        <v>0</v>
      </c>
    </row>
    <row r="14" spans="1:15" x14ac:dyDescent="0.25">
      <c r="A14" t="s">
        <v>40</v>
      </c>
      <c r="B14" t="s">
        <v>19</v>
      </c>
      <c r="C14" s="2">
        <v>8</v>
      </c>
      <c r="D14" s="2">
        <v>0</v>
      </c>
      <c r="E14" s="2">
        <v>6</v>
      </c>
      <c r="F14" s="2">
        <v>8</v>
      </c>
      <c r="G14" s="2">
        <v>8</v>
      </c>
      <c r="H14" s="2">
        <f t="shared" si="0"/>
        <v>0</v>
      </c>
      <c r="I14" s="19">
        <f t="shared" si="1"/>
        <v>0</v>
      </c>
      <c r="J14" s="19">
        <f t="shared" si="2"/>
        <v>0.75</v>
      </c>
      <c r="K14" s="19">
        <f t="shared" si="3"/>
        <v>1</v>
      </c>
      <c r="L14" s="2">
        <f t="shared" si="4"/>
        <v>0</v>
      </c>
      <c r="M14" s="19">
        <f t="shared" si="5"/>
        <v>0</v>
      </c>
      <c r="N14" s="25">
        <f t="shared" si="6"/>
        <v>0</v>
      </c>
      <c r="O14" s="19">
        <f t="shared" si="7"/>
        <v>0</v>
      </c>
    </row>
    <row r="15" spans="1:15" x14ac:dyDescent="0.25">
      <c r="A15" t="s">
        <v>78</v>
      </c>
      <c r="B15" t="s">
        <v>19</v>
      </c>
      <c r="C15" s="2">
        <v>146</v>
      </c>
      <c r="D15" s="2">
        <v>49</v>
      </c>
      <c r="E15" s="2">
        <v>89</v>
      </c>
      <c r="F15" s="2">
        <v>105</v>
      </c>
      <c r="G15" s="2">
        <v>146</v>
      </c>
      <c r="H15" s="2">
        <f t="shared" si="0"/>
        <v>0</v>
      </c>
      <c r="I15" s="19">
        <f t="shared" si="1"/>
        <v>0.33561643835616439</v>
      </c>
      <c r="J15" s="19">
        <f t="shared" si="2"/>
        <v>0.6095890410958904</v>
      </c>
      <c r="K15" s="19">
        <f t="shared" si="3"/>
        <v>0.71917808219178081</v>
      </c>
      <c r="L15" s="2">
        <f t="shared" si="4"/>
        <v>0</v>
      </c>
      <c r="M15" s="19">
        <f t="shared" si="5"/>
        <v>0</v>
      </c>
      <c r="N15" s="25">
        <f t="shared" si="6"/>
        <v>41</v>
      </c>
      <c r="O15" s="19">
        <f t="shared" si="7"/>
        <v>0.28082191780821919</v>
      </c>
    </row>
    <row r="16" spans="1:15" x14ac:dyDescent="0.25">
      <c r="A16" t="s">
        <v>82</v>
      </c>
      <c r="B16" t="s">
        <v>19</v>
      </c>
      <c r="C16" s="2">
        <v>60</v>
      </c>
      <c r="D16" s="2">
        <v>38</v>
      </c>
      <c r="E16" s="2">
        <v>51</v>
      </c>
      <c r="F16" s="2">
        <v>53</v>
      </c>
      <c r="G16" s="2">
        <v>54</v>
      </c>
      <c r="H16" s="2">
        <f t="shared" si="0"/>
        <v>-6</v>
      </c>
      <c r="I16" s="19">
        <f t="shared" si="1"/>
        <v>0.6333333333333333</v>
      </c>
      <c r="J16" s="19">
        <f t="shared" si="2"/>
        <v>0.85</v>
      </c>
      <c r="K16" s="19">
        <f t="shared" si="3"/>
        <v>0.8833333333333333</v>
      </c>
      <c r="L16" s="2">
        <f t="shared" si="4"/>
        <v>6</v>
      </c>
      <c r="M16" s="19">
        <f t="shared" si="5"/>
        <v>0.1</v>
      </c>
      <c r="N16" s="25">
        <f t="shared" si="6"/>
        <v>1</v>
      </c>
      <c r="O16" s="19">
        <f t="shared" si="7"/>
        <v>1.6666666666666666E-2</v>
      </c>
    </row>
    <row r="17" spans="1:15" x14ac:dyDescent="0.25">
      <c r="A17" t="s">
        <v>205</v>
      </c>
      <c r="B17" t="s">
        <v>19</v>
      </c>
      <c r="C17">
        <v>73</v>
      </c>
      <c r="D17">
        <v>8</v>
      </c>
      <c r="E17">
        <v>24</v>
      </c>
      <c r="F17">
        <v>35</v>
      </c>
      <c r="G17">
        <v>37</v>
      </c>
      <c r="H17">
        <f t="shared" si="0"/>
        <v>-36</v>
      </c>
      <c r="I17" s="19">
        <f t="shared" si="1"/>
        <v>0.1095890410958904</v>
      </c>
      <c r="J17" s="19">
        <f t="shared" si="2"/>
        <v>0.32876712328767121</v>
      </c>
      <c r="K17" s="19">
        <f t="shared" si="3"/>
        <v>0.47945205479452052</v>
      </c>
      <c r="L17" s="2">
        <f t="shared" si="4"/>
        <v>36</v>
      </c>
      <c r="M17" s="19">
        <f t="shared" si="5"/>
        <v>0.49315068493150682</v>
      </c>
      <c r="N17" s="25">
        <f t="shared" si="6"/>
        <v>2</v>
      </c>
      <c r="O17" s="19">
        <f t="shared" si="7"/>
        <v>2.7397260273972601E-2</v>
      </c>
    </row>
    <row r="18" spans="1:15" x14ac:dyDescent="0.25">
      <c r="A18" t="s">
        <v>165</v>
      </c>
      <c r="B18" t="s">
        <v>167</v>
      </c>
      <c r="C18" s="2">
        <v>75</v>
      </c>
      <c r="D18" s="2">
        <v>64</v>
      </c>
      <c r="E18" s="2">
        <v>70</v>
      </c>
      <c r="F18" s="2">
        <v>71</v>
      </c>
      <c r="G18" s="2">
        <v>71</v>
      </c>
      <c r="H18" s="2">
        <f t="shared" si="0"/>
        <v>-4</v>
      </c>
      <c r="I18" s="19">
        <f t="shared" si="1"/>
        <v>0.85333333333333339</v>
      </c>
      <c r="J18" s="19">
        <f t="shared" si="2"/>
        <v>0.93333333333333335</v>
      </c>
      <c r="K18" s="19">
        <f t="shared" si="3"/>
        <v>0.94666666666666666</v>
      </c>
      <c r="L18" s="2">
        <f t="shared" si="4"/>
        <v>4</v>
      </c>
      <c r="M18" s="19">
        <f t="shared" si="5"/>
        <v>5.3333333333333337E-2</v>
      </c>
      <c r="N18" s="25">
        <f t="shared" si="6"/>
        <v>0</v>
      </c>
      <c r="O18" s="19">
        <f t="shared" si="7"/>
        <v>0</v>
      </c>
    </row>
    <row r="19" spans="1:15" x14ac:dyDescent="0.25">
      <c r="A19" t="s">
        <v>180</v>
      </c>
      <c r="B19" t="s">
        <v>19</v>
      </c>
      <c r="C19" s="2">
        <v>26</v>
      </c>
      <c r="D19" s="2">
        <v>10</v>
      </c>
      <c r="E19" s="2">
        <v>18</v>
      </c>
      <c r="F19" s="2">
        <v>19</v>
      </c>
      <c r="G19" s="2">
        <v>20</v>
      </c>
      <c r="H19" s="2">
        <f t="shared" si="0"/>
        <v>-6</v>
      </c>
      <c r="I19" s="19">
        <f t="shared" si="1"/>
        <v>0.38461538461538464</v>
      </c>
      <c r="J19" s="19">
        <f t="shared" si="2"/>
        <v>0.69230769230769229</v>
      </c>
      <c r="K19" s="19">
        <f t="shared" si="3"/>
        <v>0.73076923076923073</v>
      </c>
      <c r="L19" s="2">
        <f t="shared" si="4"/>
        <v>6</v>
      </c>
      <c r="M19" s="19">
        <f t="shared" si="5"/>
        <v>0.23076923076923078</v>
      </c>
      <c r="N19" s="25">
        <f t="shared" si="6"/>
        <v>1</v>
      </c>
      <c r="O19" s="19">
        <f t="shared" si="7"/>
        <v>3.8461538461538464E-2</v>
      </c>
    </row>
    <row r="20" spans="1:15" x14ac:dyDescent="0.25">
      <c r="A20" t="s">
        <v>120</v>
      </c>
      <c r="B20" t="s">
        <v>19</v>
      </c>
      <c r="C20" s="2">
        <v>87</v>
      </c>
      <c r="D20" s="2">
        <v>44</v>
      </c>
      <c r="E20" s="2">
        <v>56</v>
      </c>
      <c r="F20" s="2">
        <v>64</v>
      </c>
      <c r="G20" s="2">
        <v>66</v>
      </c>
      <c r="H20" s="2">
        <f t="shared" si="0"/>
        <v>-21</v>
      </c>
      <c r="I20" s="19">
        <f t="shared" si="1"/>
        <v>0.50574712643678166</v>
      </c>
      <c r="J20" s="19">
        <f t="shared" si="2"/>
        <v>0.64367816091954022</v>
      </c>
      <c r="K20" s="19">
        <f t="shared" si="3"/>
        <v>0.73563218390804597</v>
      </c>
      <c r="L20" s="2">
        <f t="shared" si="4"/>
        <v>21</v>
      </c>
      <c r="M20" s="19">
        <f t="shared" si="5"/>
        <v>0.2413793103448276</v>
      </c>
      <c r="N20" s="25">
        <f t="shared" si="6"/>
        <v>2</v>
      </c>
      <c r="O20" s="19">
        <f t="shared" si="7"/>
        <v>2.2988505747126436E-2</v>
      </c>
    </row>
    <row r="21" spans="1:15" x14ac:dyDescent="0.25">
      <c r="A21" t="s">
        <v>200</v>
      </c>
      <c r="B21" t="s">
        <v>19</v>
      </c>
      <c r="C21" s="16">
        <v>105</v>
      </c>
      <c r="D21" s="16">
        <v>12</v>
      </c>
      <c r="E21" s="16">
        <v>66</v>
      </c>
      <c r="F21" s="16">
        <v>74</v>
      </c>
      <c r="G21" s="16">
        <v>76</v>
      </c>
      <c r="H21" s="16">
        <f t="shared" si="0"/>
        <v>-29</v>
      </c>
      <c r="I21" s="24">
        <f t="shared" si="1"/>
        <v>0.11428571428571428</v>
      </c>
      <c r="J21" s="24">
        <f t="shared" si="2"/>
        <v>0.62857142857142856</v>
      </c>
      <c r="K21" s="24">
        <f t="shared" si="3"/>
        <v>0.70476190476190481</v>
      </c>
      <c r="L21" s="16">
        <f t="shared" si="4"/>
        <v>29</v>
      </c>
      <c r="M21" s="24">
        <f t="shared" si="5"/>
        <v>0.27619047619047621</v>
      </c>
      <c r="N21" s="32">
        <f t="shared" si="6"/>
        <v>2</v>
      </c>
      <c r="O21" s="24">
        <f t="shared" si="7"/>
        <v>1.9047619047619049E-2</v>
      </c>
    </row>
    <row r="22" spans="1:15" x14ac:dyDescent="0.25">
      <c r="A22" t="s">
        <v>245</v>
      </c>
      <c r="B22" t="s">
        <v>19</v>
      </c>
      <c r="C22" s="2">
        <v>31</v>
      </c>
      <c r="D22" s="2">
        <v>8</v>
      </c>
      <c r="E22" s="2">
        <v>13</v>
      </c>
      <c r="F22" s="2">
        <v>15</v>
      </c>
      <c r="G22" s="2">
        <v>15</v>
      </c>
      <c r="H22" s="2">
        <f t="shared" si="0"/>
        <v>-16</v>
      </c>
      <c r="I22" s="19">
        <f t="shared" si="1"/>
        <v>0.25806451612903225</v>
      </c>
      <c r="J22" s="19">
        <f t="shared" si="2"/>
        <v>0.41935483870967744</v>
      </c>
      <c r="K22" s="19">
        <f t="shared" si="3"/>
        <v>0.4838709677419355</v>
      </c>
      <c r="L22" s="2">
        <f t="shared" si="4"/>
        <v>16</v>
      </c>
      <c r="M22" s="19">
        <f t="shared" si="5"/>
        <v>0.5161290322580645</v>
      </c>
      <c r="N22" s="25">
        <f t="shared" si="6"/>
        <v>0</v>
      </c>
      <c r="O22" s="19">
        <f t="shared" si="7"/>
        <v>0</v>
      </c>
    </row>
    <row r="23" spans="1:15" x14ac:dyDescent="0.25">
      <c r="A23" t="s">
        <v>46</v>
      </c>
      <c r="B23" t="s">
        <v>19</v>
      </c>
      <c r="C23" s="2">
        <v>24</v>
      </c>
      <c r="D23" s="2">
        <v>21</v>
      </c>
      <c r="E23" s="2">
        <v>21</v>
      </c>
      <c r="F23" s="2">
        <v>22</v>
      </c>
      <c r="G23" s="2">
        <v>22</v>
      </c>
      <c r="H23" s="2">
        <f t="shared" si="0"/>
        <v>-2</v>
      </c>
      <c r="I23" s="19">
        <f t="shared" si="1"/>
        <v>0.875</v>
      </c>
      <c r="J23" s="19">
        <f t="shared" si="2"/>
        <v>0.875</v>
      </c>
      <c r="K23" s="19">
        <f t="shared" si="3"/>
        <v>0.91666666666666663</v>
      </c>
      <c r="L23" s="2">
        <f t="shared" si="4"/>
        <v>2</v>
      </c>
      <c r="M23" s="19">
        <f t="shared" si="5"/>
        <v>8.3333333333333329E-2</v>
      </c>
      <c r="N23" s="25">
        <f t="shared" si="6"/>
        <v>0</v>
      </c>
      <c r="O23" s="19">
        <f t="shared" si="7"/>
        <v>0</v>
      </c>
    </row>
    <row r="24" spans="1:15" x14ac:dyDescent="0.25">
      <c r="A24" t="s">
        <v>199</v>
      </c>
      <c r="B24" t="s">
        <v>19</v>
      </c>
      <c r="C24" s="2">
        <v>15</v>
      </c>
      <c r="D24" s="2">
        <v>10</v>
      </c>
      <c r="E24" s="2">
        <v>14</v>
      </c>
      <c r="F24" s="2">
        <v>15</v>
      </c>
      <c r="G24" s="2">
        <v>15</v>
      </c>
      <c r="H24" s="2">
        <f t="shared" si="0"/>
        <v>0</v>
      </c>
      <c r="I24" s="19">
        <f t="shared" si="1"/>
        <v>0.66666666666666663</v>
      </c>
      <c r="J24" s="19">
        <f t="shared" si="2"/>
        <v>0.93333333333333335</v>
      </c>
      <c r="K24" s="19">
        <f t="shared" si="3"/>
        <v>1</v>
      </c>
      <c r="L24" s="2">
        <f t="shared" si="4"/>
        <v>0</v>
      </c>
      <c r="M24" s="19">
        <f t="shared" si="5"/>
        <v>0</v>
      </c>
      <c r="N24" s="25">
        <f t="shared" si="6"/>
        <v>0</v>
      </c>
      <c r="O24" s="19">
        <f t="shared" si="7"/>
        <v>0</v>
      </c>
    </row>
    <row r="25" spans="1:15" x14ac:dyDescent="0.25">
      <c r="A25" t="s">
        <v>276</v>
      </c>
      <c r="B25" t="s">
        <v>19</v>
      </c>
      <c r="C25" s="2">
        <v>34</v>
      </c>
      <c r="D25" s="16">
        <v>24</v>
      </c>
      <c r="E25" s="16">
        <v>28</v>
      </c>
      <c r="F25" s="16">
        <v>34</v>
      </c>
      <c r="G25" s="16">
        <v>37</v>
      </c>
      <c r="H25" s="16">
        <f t="shared" si="0"/>
        <v>3</v>
      </c>
      <c r="I25" s="19">
        <f t="shared" si="1"/>
        <v>0.70588235294117652</v>
      </c>
      <c r="J25" s="19">
        <f t="shared" si="2"/>
        <v>0.82352941176470584</v>
      </c>
      <c r="K25" s="19">
        <f t="shared" si="3"/>
        <v>1</v>
      </c>
      <c r="L25" s="2">
        <f t="shared" si="4"/>
        <v>-3</v>
      </c>
      <c r="M25" s="19">
        <f t="shared" si="5"/>
        <v>-8.8235294117647065E-2</v>
      </c>
      <c r="N25" s="25">
        <f t="shared" si="6"/>
        <v>3</v>
      </c>
      <c r="O25" s="19">
        <f t="shared" si="7"/>
        <v>8.8235294117647065E-2</v>
      </c>
    </row>
    <row r="26" spans="1:15" x14ac:dyDescent="0.25">
      <c r="A26" t="s">
        <v>60</v>
      </c>
      <c r="B26" t="s">
        <v>19</v>
      </c>
      <c r="C26" s="2">
        <v>28</v>
      </c>
      <c r="D26" s="2">
        <v>0</v>
      </c>
      <c r="E26" s="2">
        <v>15</v>
      </c>
      <c r="F26" s="2">
        <v>18</v>
      </c>
      <c r="G26" s="2">
        <v>21</v>
      </c>
      <c r="H26" s="2">
        <f t="shared" si="0"/>
        <v>-7</v>
      </c>
      <c r="I26" s="19">
        <f t="shared" si="1"/>
        <v>0</v>
      </c>
      <c r="J26" s="19">
        <f t="shared" si="2"/>
        <v>0.5357142857142857</v>
      </c>
      <c r="K26" s="19">
        <f t="shared" si="3"/>
        <v>0.6428571428571429</v>
      </c>
      <c r="L26" s="2">
        <f t="shared" si="4"/>
        <v>7</v>
      </c>
      <c r="M26" s="19">
        <f t="shared" si="5"/>
        <v>0.25</v>
      </c>
      <c r="N26" s="25">
        <f t="shared" si="6"/>
        <v>3</v>
      </c>
      <c r="O26" s="19">
        <f t="shared" si="7"/>
        <v>0.10714285714285714</v>
      </c>
    </row>
    <row r="27" spans="1:15" x14ac:dyDescent="0.25">
      <c r="A27" t="s">
        <v>98</v>
      </c>
      <c r="B27" t="s">
        <v>19</v>
      </c>
      <c r="C27" s="2">
        <v>119</v>
      </c>
      <c r="D27" s="2">
        <v>65</v>
      </c>
      <c r="E27" s="2">
        <v>83</v>
      </c>
      <c r="F27" s="2">
        <v>87</v>
      </c>
      <c r="G27" s="2">
        <v>119</v>
      </c>
      <c r="H27" s="2">
        <f t="shared" si="0"/>
        <v>0</v>
      </c>
      <c r="I27" s="19">
        <f t="shared" si="1"/>
        <v>0.54621848739495793</v>
      </c>
      <c r="J27" s="19">
        <f t="shared" si="2"/>
        <v>0.69747899159663862</v>
      </c>
      <c r="K27" s="19">
        <f t="shared" si="3"/>
        <v>0.73109243697478987</v>
      </c>
      <c r="L27" s="2">
        <f t="shared" si="4"/>
        <v>0</v>
      </c>
      <c r="M27" s="19">
        <f t="shared" si="5"/>
        <v>0</v>
      </c>
      <c r="N27" s="25">
        <f t="shared" si="6"/>
        <v>32</v>
      </c>
      <c r="O27" s="19">
        <f t="shared" si="7"/>
        <v>0.26890756302521007</v>
      </c>
    </row>
    <row r="28" spans="1:15" x14ac:dyDescent="0.25">
      <c r="A28" t="s">
        <v>243</v>
      </c>
      <c r="B28" t="s">
        <v>19</v>
      </c>
      <c r="C28" s="2">
        <v>78</v>
      </c>
      <c r="D28" s="2">
        <v>28</v>
      </c>
      <c r="E28" s="2">
        <v>46</v>
      </c>
      <c r="F28" s="2">
        <v>56</v>
      </c>
      <c r="G28" s="2">
        <v>56</v>
      </c>
      <c r="H28" s="2">
        <f t="shared" si="0"/>
        <v>-22</v>
      </c>
      <c r="I28" s="19">
        <f t="shared" si="1"/>
        <v>0.35897435897435898</v>
      </c>
      <c r="J28" s="19">
        <f t="shared" si="2"/>
        <v>0.58974358974358976</v>
      </c>
      <c r="K28" s="19">
        <f t="shared" si="3"/>
        <v>0.71794871794871795</v>
      </c>
      <c r="L28" s="2">
        <f t="shared" si="4"/>
        <v>22</v>
      </c>
      <c r="M28" s="19">
        <f t="shared" si="5"/>
        <v>0.28205128205128205</v>
      </c>
      <c r="N28" s="25">
        <f t="shared" si="6"/>
        <v>0</v>
      </c>
      <c r="O28" s="19">
        <f t="shared" si="7"/>
        <v>0</v>
      </c>
    </row>
    <row r="29" spans="1:15" x14ac:dyDescent="0.25">
      <c r="A29" t="s">
        <v>131</v>
      </c>
      <c r="B29" t="s">
        <v>19</v>
      </c>
      <c r="C29" s="2">
        <v>22</v>
      </c>
      <c r="D29" s="2">
        <v>17</v>
      </c>
      <c r="E29" s="2">
        <v>20</v>
      </c>
      <c r="F29" s="2">
        <v>22</v>
      </c>
      <c r="G29" s="2">
        <v>22</v>
      </c>
      <c r="H29" s="2">
        <f t="shared" si="0"/>
        <v>0</v>
      </c>
      <c r="I29" s="19">
        <f t="shared" si="1"/>
        <v>0.77272727272727271</v>
      </c>
      <c r="J29" s="19">
        <f t="shared" si="2"/>
        <v>0.90909090909090906</v>
      </c>
      <c r="K29" s="19">
        <f t="shared" si="3"/>
        <v>1</v>
      </c>
      <c r="L29" s="2">
        <f t="shared" si="4"/>
        <v>0</v>
      </c>
      <c r="M29" s="19">
        <f t="shared" si="5"/>
        <v>0</v>
      </c>
      <c r="N29" s="25">
        <f t="shared" si="6"/>
        <v>0</v>
      </c>
      <c r="O29" s="19">
        <f t="shared" si="7"/>
        <v>0</v>
      </c>
    </row>
    <row r="30" spans="1:15" x14ac:dyDescent="0.25">
      <c r="A30" t="s">
        <v>150</v>
      </c>
      <c r="B30" t="s">
        <v>19</v>
      </c>
      <c r="C30" s="2">
        <v>11</v>
      </c>
      <c r="D30" s="2">
        <v>4</v>
      </c>
      <c r="E30" s="2">
        <v>6</v>
      </c>
      <c r="F30" s="2">
        <v>6</v>
      </c>
      <c r="G30" s="2">
        <v>7</v>
      </c>
      <c r="H30" s="2">
        <f t="shared" si="0"/>
        <v>-4</v>
      </c>
      <c r="I30" s="19">
        <f t="shared" si="1"/>
        <v>0.36363636363636365</v>
      </c>
      <c r="J30" s="19">
        <f t="shared" si="2"/>
        <v>0.54545454545454541</v>
      </c>
      <c r="K30" s="19">
        <f t="shared" si="3"/>
        <v>0.54545454545454541</v>
      </c>
      <c r="L30" s="2">
        <f t="shared" si="4"/>
        <v>4</v>
      </c>
      <c r="M30" s="19">
        <f t="shared" si="5"/>
        <v>0.36363636363636365</v>
      </c>
      <c r="N30" s="25">
        <f t="shared" si="6"/>
        <v>1</v>
      </c>
      <c r="O30" s="19">
        <f t="shared" si="7"/>
        <v>9.0909090909090912E-2</v>
      </c>
    </row>
    <row r="31" spans="1:15" x14ac:dyDescent="0.25">
      <c r="A31" t="s">
        <v>53</v>
      </c>
      <c r="B31" t="s">
        <v>19</v>
      </c>
      <c r="C31" s="2">
        <v>29</v>
      </c>
      <c r="D31" s="2">
        <v>12</v>
      </c>
      <c r="E31" s="2">
        <v>15</v>
      </c>
      <c r="F31" s="2">
        <v>16</v>
      </c>
      <c r="G31" s="2">
        <v>29</v>
      </c>
      <c r="H31" s="2">
        <f t="shared" si="0"/>
        <v>0</v>
      </c>
      <c r="I31" s="19">
        <f t="shared" si="1"/>
        <v>0.41379310344827586</v>
      </c>
      <c r="J31" s="19">
        <f t="shared" si="2"/>
        <v>0.51724137931034486</v>
      </c>
      <c r="K31" s="19">
        <f t="shared" si="3"/>
        <v>0.55172413793103448</v>
      </c>
      <c r="L31" s="2">
        <f t="shared" si="4"/>
        <v>0</v>
      </c>
      <c r="M31" s="19">
        <f t="shared" si="5"/>
        <v>0</v>
      </c>
      <c r="N31" s="25">
        <f t="shared" si="6"/>
        <v>13</v>
      </c>
      <c r="O31" s="19">
        <f t="shared" si="7"/>
        <v>0.44827586206896552</v>
      </c>
    </row>
    <row r="32" spans="1:15" x14ac:dyDescent="0.25">
      <c r="A32" t="s">
        <v>125</v>
      </c>
      <c r="B32" t="s">
        <v>126</v>
      </c>
      <c r="C32" s="2">
        <v>26</v>
      </c>
      <c r="D32" s="2">
        <v>9</v>
      </c>
      <c r="E32" s="2">
        <v>16</v>
      </c>
      <c r="F32" s="2">
        <v>17</v>
      </c>
      <c r="G32" s="2">
        <v>18</v>
      </c>
      <c r="H32" s="2">
        <f t="shared" si="0"/>
        <v>-8</v>
      </c>
      <c r="I32" s="19">
        <f t="shared" si="1"/>
        <v>0.34615384615384615</v>
      </c>
      <c r="J32" s="19">
        <f t="shared" si="2"/>
        <v>0.61538461538461542</v>
      </c>
      <c r="K32" s="19">
        <f t="shared" si="3"/>
        <v>0.65384615384615385</v>
      </c>
      <c r="L32" s="2">
        <f t="shared" si="4"/>
        <v>8</v>
      </c>
      <c r="M32" s="19">
        <f t="shared" si="5"/>
        <v>0.30769230769230771</v>
      </c>
      <c r="N32" s="25">
        <f t="shared" si="6"/>
        <v>1</v>
      </c>
      <c r="O32" s="19">
        <f t="shared" si="7"/>
        <v>3.8461538461538464E-2</v>
      </c>
    </row>
    <row r="33" spans="1:15" x14ac:dyDescent="0.25">
      <c r="A33" t="s">
        <v>146</v>
      </c>
      <c r="B33" t="s">
        <v>19</v>
      </c>
      <c r="C33" s="2">
        <v>356</v>
      </c>
      <c r="D33" s="2">
        <v>183</v>
      </c>
      <c r="E33" s="2">
        <v>300</v>
      </c>
      <c r="F33" s="2">
        <v>324</v>
      </c>
      <c r="G33" s="2">
        <v>329</v>
      </c>
      <c r="H33" s="2">
        <f t="shared" si="0"/>
        <v>-27</v>
      </c>
      <c r="I33" s="19">
        <f t="shared" si="1"/>
        <v>0.5140449438202247</v>
      </c>
      <c r="J33" s="19">
        <f t="shared" si="2"/>
        <v>0.84269662921348309</v>
      </c>
      <c r="K33" s="19">
        <f t="shared" si="3"/>
        <v>0.9101123595505618</v>
      </c>
      <c r="L33" s="2">
        <f t="shared" si="4"/>
        <v>27</v>
      </c>
      <c r="M33" s="19">
        <f t="shared" si="5"/>
        <v>7.5842696629213488E-2</v>
      </c>
      <c r="N33" s="25">
        <f t="shared" si="6"/>
        <v>5</v>
      </c>
      <c r="O33" s="19">
        <f t="shared" si="7"/>
        <v>1.4044943820224719E-2</v>
      </c>
    </row>
    <row r="34" spans="1:15" x14ac:dyDescent="0.25">
      <c r="A34" t="s">
        <v>37</v>
      </c>
      <c r="B34" t="s">
        <v>19</v>
      </c>
      <c r="C34" s="2">
        <v>44</v>
      </c>
      <c r="D34" s="2">
        <v>13</v>
      </c>
      <c r="E34" s="2">
        <v>28</v>
      </c>
      <c r="F34" s="2">
        <v>33</v>
      </c>
      <c r="G34" s="2">
        <v>44</v>
      </c>
      <c r="H34" s="2">
        <f t="shared" ref="H34:H65" si="8">G34-C34</f>
        <v>0</v>
      </c>
      <c r="I34" s="19">
        <f t="shared" si="1"/>
        <v>0.29545454545454547</v>
      </c>
      <c r="J34" s="19">
        <f t="shared" ref="J34:J57" si="9">E34/C34</f>
        <v>0.63636363636363635</v>
      </c>
      <c r="K34" s="19">
        <f t="shared" si="3"/>
        <v>0.75</v>
      </c>
      <c r="L34" s="2">
        <f t="shared" si="4"/>
        <v>0</v>
      </c>
      <c r="M34" s="19">
        <f t="shared" si="5"/>
        <v>0</v>
      </c>
      <c r="N34" s="25">
        <f t="shared" si="6"/>
        <v>11</v>
      </c>
      <c r="O34" s="19">
        <f t="shared" si="7"/>
        <v>0.25</v>
      </c>
    </row>
    <row r="35" spans="1:15" x14ac:dyDescent="0.25">
      <c r="A35" t="s">
        <v>191</v>
      </c>
      <c r="B35" t="s">
        <v>30</v>
      </c>
      <c r="C35" s="2">
        <v>28</v>
      </c>
      <c r="D35" s="2">
        <v>24</v>
      </c>
      <c r="E35" s="2">
        <v>2</v>
      </c>
      <c r="F35" s="2"/>
      <c r="G35" s="2">
        <v>26</v>
      </c>
      <c r="H35" s="2">
        <f t="shared" si="8"/>
        <v>-2</v>
      </c>
      <c r="I35" s="19">
        <f t="shared" si="1"/>
        <v>0.8571428571428571</v>
      </c>
      <c r="J35" s="19">
        <f t="shared" si="9"/>
        <v>7.1428571428571425E-2</v>
      </c>
      <c r="K35" s="19"/>
      <c r="L35" s="2">
        <f t="shared" si="4"/>
        <v>2</v>
      </c>
      <c r="M35" s="19">
        <f t="shared" si="5"/>
        <v>7.1428571428571425E-2</v>
      </c>
      <c r="N35" s="25">
        <f t="shared" si="6"/>
        <v>26</v>
      </c>
      <c r="O35" s="19">
        <f t="shared" si="7"/>
        <v>0.9285714285714286</v>
      </c>
    </row>
    <row r="36" spans="1:15" x14ac:dyDescent="0.25">
      <c r="A36" t="s">
        <v>155</v>
      </c>
      <c r="B36" t="s">
        <v>19</v>
      </c>
      <c r="C36" s="2">
        <v>53</v>
      </c>
      <c r="D36" s="2">
        <v>28</v>
      </c>
      <c r="E36" s="2">
        <v>41</v>
      </c>
      <c r="F36" s="2">
        <v>44</v>
      </c>
      <c r="G36" s="2">
        <v>48</v>
      </c>
      <c r="H36" s="2">
        <f t="shared" si="8"/>
        <v>-5</v>
      </c>
      <c r="I36" s="19">
        <f t="shared" si="1"/>
        <v>0.52830188679245282</v>
      </c>
      <c r="J36" s="19">
        <f t="shared" si="9"/>
        <v>0.77358490566037741</v>
      </c>
      <c r="K36" s="19">
        <f t="shared" ref="K36:K57" si="10">F36/C36</f>
        <v>0.83018867924528306</v>
      </c>
      <c r="L36" s="2">
        <f t="shared" si="4"/>
        <v>5</v>
      </c>
      <c r="M36" s="19">
        <f t="shared" si="5"/>
        <v>9.4339622641509441E-2</v>
      </c>
      <c r="N36" s="25">
        <f t="shared" si="6"/>
        <v>4</v>
      </c>
      <c r="O36" s="19">
        <f t="shared" si="7"/>
        <v>7.5471698113207544E-2</v>
      </c>
    </row>
    <row r="37" spans="1:15" x14ac:dyDescent="0.25">
      <c r="A37" t="s">
        <v>242</v>
      </c>
      <c r="B37" t="s">
        <v>19</v>
      </c>
      <c r="C37" s="2">
        <v>67</v>
      </c>
      <c r="D37" s="2">
        <v>14</v>
      </c>
      <c r="E37" s="2">
        <v>32</v>
      </c>
      <c r="F37" s="2">
        <v>36</v>
      </c>
      <c r="G37" s="2">
        <v>50</v>
      </c>
      <c r="H37" s="2">
        <f t="shared" si="8"/>
        <v>-17</v>
      </c>
      <c r="I37" s="19">
        <f t="shared" si="1"/>
        <v>0.20895522388059701</v>
      </c>
      <c r="J37" s="19">
        <f t="shared" si="9"/>
        <v>0.47761194029850745</v>
      </c>
      <c r="K37" s="19">
        <f t="shared" si="10"/>
        <v>0.53731343283582089</v>
      </c>
      <c r="L37" s="2">
        <f t="shared" si="4"/>
        <v>17</v>
      </c>
      <c r="M37" s="19">
        <f t="shared" si="5"/>
        <v>0.2537313432835821</v>
      </c>
      <c r="N37" s="25">
        <f t="shared" si="6"/>
        <v>14</v>
      </c>
      <c r="O37" s="19">
        <f t="shared" si="7"/>
        <v>0.20895522388059701</v>
      </c>
    </row>
    <row r="38" spans="1:15" x14ac:dyDescent="0.25">
      <c r="A38" t="s">
        <v>38</v>
      </c>
      <c r="B38" t="s">
        <v>19</v>
      </c>
      <c r="C38" s="2">
        <v>13</v>
      </c>
      <c r="D38" s="2">
        <v>8</v>
      </c>
      <c r="E38" s="2">
        <v>10</v>
      </c>
      <c r="F38" s="2">
        <v>11</v>
      </c>
      <c r="G38" s="2">
        <v>11</v>
      </c>
      <c r="H38" s="2">
        <f t="shared" si="8"/>
        <v>-2</v>
      </c>
      <c r="I38" s="19">
        <f t="shared" si="1"/>
        <v>0.61538461538461542</v>
      </c>
      <c r="J38" s="19">
        <f t="shared" si="9"/>
        <v>0.76923076923076927</v>
      </c>
      <c r="K38" s="19">
        <f t="shared" si="10"/>
        <v>0.84615384615384615</v>
      </c>
      <c r="L38" s="2">
        <f t="shared" si="4"/>
        <v>2</v>
      </c>
      <c r="M38" s="19">
        <f t="shared" si="5"/>
        <v>0.15384615384615385</v>
      </c>
      <c r="N38" s="25">
        <f t="shared" si="6"/>
        <v>0</v>
      </c>
      <c r="O38" s="19">
        <f t="shared" si="7"/>
        <v>0</v>
      </c>
    </row>
    <row r="39" spans="1:15" x14ac:dyDescent="0.25">
      <c r="A39" t="s">
        <v>137</v>
      </c>
      <c r="B39" t="s">
        <v>19</v>
      </c>
      <c r="C39" s="2">
        <v>33</v>
      </c>
      <c r="D39" s="2">
        <v>11</v>
      </c>
      <c r="E39" s="2">
        <v>21</v>
      </c>
      <c r="F39" s="2">
        <v>23</v>
      </c>
      <c r="G39" s="2">
        <v>26</v>
      </c>
      <c r="H39" s="2">
        <f t="shared" si="8"/>
        <v>-7</v>
      </c>
      <c r="I39" s="19">
        <f t="shared" si="1"/>
        <v>0.33333333333333331</v>
      </c>
      <c r="J39" s="19">
        <f t="shared" si="9"/>
        <v>0.63636363636363635</v>
      </c>
      <c r="K39" s="19">
        <f t="shared" si="10"/>
        <v>0.69696969696969702</v>
      </c>
      <c r="L39" s="2">
        <f t="shared" si="4"/>
        <v>7</v>
      </c>
      <c r="M39" s="19">
        <f t="shared" si="5"/>
        <v>0.21212121212121213</v>
      </c>
      <c r="N39" s="25">
        <f t="shared" si="6"/>
        <v>3</v>
      </c>
      <c r="O39" s="19">
        <f t="shared" si="7"/>
        <v>9.0909090909090912E-2</v>
      </c>
    </row>
    <row r="40" spans="1:15" x14ac:dyDescent="0.25">
      <c r="A40" t="s">
        <v>129</v>
      </c>
      <c r="B40" t="s">
        <v>19</v>
      </c>
      <c r="C40" s="2">
        <v>21</v>
      </c>
      <c r="D40" s="2">
        <v>16</v>
      </c>
      <c r="E40" s="2">
        <v>21</v>
      </c>
      <c r="F40" s="2">
        <v>21</v>
      </c>
      <c r="G40" s="2">
        <v>21</v>
      </c>
      <c r="H40" s="2">
        <f t="shared" si="8"/>
        <v>0</v>
      </c>
      <c r="I40" s="19">
        <f t="shared" si="1"/>
        <v>0.76190476190476186</v>
      </c>
      <c r="J40" s="19">
        <f t="shared" si="9"/>
        <v>1</v>
      </c>
      <c r="K40" s="19">
        <f t="shared" si="10"/>
        <v>1</v>
      </c>
      <c r="L40" s="2">
        <f t="shared" si="4"/>
        <v>0</v>
      </c>
      <c r="M40" s="19">
        <f t="shared" si="5"/>
        <v>0</v>
      </c>
      <c r="N40" s="25">
        <f t="shared" si="6"/>
        <v>0</v>
      </c>
      <c r="O40" s="19">
        <f t="shared" si="7"/>
        <v>0</v>
      </c>
    </row>
    <row r="41" spans="1:15" x14ac:dyDescent="0.25">
      <c r="A41" t="s">
        <v>185</v>
      </c>
      <c r="B41" t="s">
        <v>19</v>
      </c>
      <c r="C41" s="2">
        <v>68</v>
      </c>
      <c r="D41" s="2">
        <v>15</v>
      </c>
      <c r="E41" s="2">
        <v>44</v>
      </c>
      <c r="F41" s="2">
        <v>52</v>
      </c>
      <c r="G41" s="2">
        <v>56</v>
      </c>
      <c r="H41" s="2">
        <f t="shared" si="8"/>
        <v>-12</v>
      </c>
      <c r="I41" s="19">
        <f t="shared" si="1"/>
        <v>0.22058823529411764</v>
      </c>
      <c r="J41" s="19">
        <f t="shared" si="9"/>
        <v>0.6470588235294118</v>
      </c>
      <c r="K41" s="19">
        <f t="shared" si="10"/>
        <v>0.76470588235294112</v>
      </c>
      <c r="L41" s="2">
        <f t="shared" si="4"/>
        <v>12</v>
      </c>
      <c r="M41" s="19">
        <f t="shared" si="5"/>
        <v>0.17647058823529413</v>
      </c>
      <c r="N41" s="25">
        <f t="shared" si="6"/>
        <v>4</v>
      </c>
      <c r="O41" s="19">
        <f t="shared" si="7"/>
        <v>5.8823529411764705E-2</v>
      </c>
    </row>
    <row r="42" spans="1:15" x14ac:dyDescent="0.25">
      <c r="A42" t="s">
        <v>61</v>
      </c>
      <c r="B42" t="s">
        <v>19</v>
      </c>
      <c r="C42" s="2">
        <v>74</v>
      </c>
      <c r="D42" s="2">
        <v>4</v>
      </c>
      <c r="E42" s="2">
        <v>29</v>
      </c>
      <c r="F42" s="2">
        <v>41</v>
      </c>
      <c r="G42" s="2">
        <v>43</v>
      </c>
      <c r="H42" s="2">
        <f t="shared" si="8"/>
        <v>-31</v>
      </c>
      <c r="I42" s="19">
        <f t="shared" si="1"/>
        <v>5.4054054054054057E-2</v>
      </c>
      <c r="J42" s="19">
        <f t="shared" si="9"/>
        <v>0.39189189189189189</v>
      </c>
      <c r="K42" s="19">
        <f t="shared" si="10"/>
        <v>0.55405405405405406</v>
      </c>
      <c r="L42" s="2">
        <f t="shared" si="4"/>
        <v>31</v>
      </c>
      <c r="M42" s="19">
        <f t="shared" si="5"/>
        <v>0.41891891891891891</v>
      </c>
      <c r="N42" s="25">
        <f t="shared" si="6"/>
        <v>2</v>
      </c>
      <c r="O42" s="19">
        <f t="shared" si="7"/>
        <v>2.7027027027027029E-2</v>
      </c>
    </row>
    <row r="43" spans="1:15" x14ac:dyDescent="0.25">
      <c r="A43" t="s">
        <v>59</v>
      </c>
      <c r="B43" t="s">
        <v>19</v>
      </c>
      <c r="C43" s="2">
        <v>48</v>
      </c>
      <c r="D43" s="2">
        <v>17</v>
      </c>
      <c r="E43" s="2">
        <v>25</v>
      </c>
      <c r="F43" s="2">
        <v>28</v>
      </c>
      <c r="G43" s="2">
        <v>30</v>
      </c>
      <c r="H43" s="2">
        <f t="shared" si="8"/>
        <v>-18</v>
      </c>
      <c r="I43" s="19">
        <f t="shared" si="1"/>
        <v>0.35416666666666669</v>
      </c>
      <c r="J43" s="19">
        <f t="shared" si="9"/>
        <v>0.52083333333333337</v>
      </c>
      <c r="K43" s="19">
        <f t="shared" si="10"/>
        <v>0.58333333333333337</v>
      </c>
      <c r="L43" s="2">
        <f t="shared" si="4"/>
        <v>18</v>
      </c>
      <c r="M43" s="19">
        <f t="shared" si="5"/>
        <v>0.375</v>
      </c>
      <c r="N43" s="25">
        <f t="shared" si="6"/>
        <v>2</v>
      </c>
      <c r="O43" s="19">
        <f t="shared" si="7"/>
        <v>4.1666666666666664E-2</v>
      </c>
    </row>
    <row r="44" spans="1:15" x14ac:dyDescent="0.25">
      <c r="A44" t="s">
        <v>208</v>
      </c>
      <c r="B44" t="s">
        <v>30</v>
      </c>
      <c r="C44" s="16">
        <v>24</v>
      </c>
      <c r="D44" s="16">
        <v>13</v>
      </c>
      <c r="E44" s="16">
        <v>15</v>
      </c>
      <c r="F44" s="16">
        <v>18</v>
      </c>
      <c r="G44" s="16">
        <v>18</v>
      </c>
      <c r="H44" s="16">
        <f t="shared" si="8"/>
        <v>-6</v>
      </c>
      <c r="I44" s="19">
        <f t="shared" si="1"/>
        <v>0.54166666666666663</v>
      </c>
      <c r="J44" s="19">
        <f t="shared" si="9"/>
        <v>0.625</v>
      </c>
      <c r="K44" s="19">
        <f t="shared" si="10"/>
        <v>0.75</v>
      </c>
      <c r="L44" s="2">
        <f t="shared" si="4"/>
        <v>6</v>
      </c>
      <c r="M44" s="19">
        <f t="shared" si="5"/>
        <v>0.25</v>
      </c>
      <c r="N44" s="25">
        <f t="shared" si="6"/>
        <v>0</v>
      </c>
      <c r="O44" s="19">
        <f t="shared" si="7"/>
        <v>0</v>
      </c>
    </row>
    <row r="45" spans="1:15" x14ac:dyDescent="0.25">
      <c r="A45" t="s">
        <v>196</v>
      </c>
      <c r="B45" t="s">
        <v>19</v>
      </c>
      <c r="C45" s="2">
        <v>23</v>
      </c>
      <c r="D45" s="2">
        <v>12</v>
      </c>
      <c r="E45" s="2">
        <v>17</v>
      </c>
      <c r="F45" s="2">
        <v>18</v>
      </c>
      <c r="G45" s="2">
        <v>19</v>
      </c>
      <c r="H45" s="2">
        <f t="shared" si="8"/>
        <v>-4</v>
      </c>
      <c r="I45" s="19">
        <f t="shared" si="1"/>
        <v>0.52173913043478259</v>
      </c>
      <c r="J45" s="19">
        <f t="shared" si="9"/>
        <v>0.73913043478260865</v>
      </c>
      <c r="K45" s="19">
        <f t="shared" si="10"/>
        <v>0.78260869565217395</v>
      </c>
      <c r="L45" s="2">
        <f t="shared" si="4"/>
        <v>4</v>
      </c>
      <c r="M45" s="19">
        <f t="shared" si="5"/>
        <v>0.17391304347826086</v>
      </c>
      <c r="N45" s="25">
        <f t="shared" si="6"/>
        <v>1</v>
      </c>
      <c r="O45" s="19">
        <f t="shared" si="7"/>
        <v>4.3478260869565216E-2</v>
      </c>
    </row>
    <row r="46" spans="1:15" x14ac:dyDescent="0.25">
      <c r="A46" t="s">
        <v>246</v>
      </c>
      <c r="B46" t="s">
        <v>19</v>
      </c>
      <c r="C46" s="2">
        <v>19</v>
      </c>
      <c r="D46" s="2">
        <v>12</v>
      </c>
      <c r="E46" s="2">
        <v>15</v>
      </c>
      <c r="F46" s="2">
        <v>16</v>
      </c>
      <c r="G46" s="2">
        <v>16</v>
      </c>
      <c r="H46" s="2">
        <f t="shared" si="8"/>
        <v>-3</v>
      </c>
      <c r="I46" s="19">
        <f t="shared" si="1"/>
        <v>0.63157894736842102</v>
      </c>
      <c r="J46" s="19">
        <f t="shared" si="9"/>
        <v>0.78947368421052633</v>
      </c>
      <c r="K46" s="19">
        <f t="shared" si="10"/>
        <v>0.84210526315789469</v>
      </c>
      <c r="L46" s="2">
        <f t="shared" si="4"/>
        <v>3</v>
      </c>
      <c r="M46" s="19">
        <f t="shared" si="5"/>
        <v>0.15789473684210525</v>
      </c>
      <c r="N46" s="25">
        <f t="shared" si="6"/>
        <v>0</v>
      </c>
      <c r="O46" s="19">
        <f t="shared" si="7"/>
        <v>0</v>
      </c>
    </row>
    <row r="47" spans="1:15" x14ac:dyDescent="0.25">
      <c r="A47" t="s">
        <v>84</v>
      </c>
      <c r="B47" t="s">
        <v>19</v>
      </c>
      <c r="C47" s="2">
        <v>76</v>
      </c>
      <c r="D47" s="2">
        <v>46</v>
      </c>
      <c r="E47" s="2">
        <v>57</v>
      </c>
      <c r="F47" s="2">
        <v>64</v>
      </c>
      <c r="G47" s="2">
        <v>66</v>
      </c>
      <c r="H47" s="2">
        <f t="shared" si="8"/>
        <v>-10</v>
      </c>
      <c r="I47" s="19">
        <f t="shared" si="1"/>
        <v>0.60526315789473684</v>
      </c>
      <c r="J47" s="19">
        <f t="shared" si="9"/>
        <v>0.75</v>
      </c>
      <c r="K47" s="19">
        <f t="shared" si="10"/>
        <v>0.84210526315789469</v>
      </c>
      <c r="L47" s="2">
        <f t="shared" si="4"/>
        <v>10</v>
      </c>
      <c r="M47" s="19">
        <f t="shared" si="5"/>
        <v>0.13157894736842105</v>
      </c>
      <c r="N47" s="25">
        <f t="shared" si="6"/>
        <v>2</v>
      </c>
      <c r="O47" s="19">
        <f t="shared" si="7"/>
        <v>2.6315789473684209E-2</v>
      </c>
    </row>
    <row r="48" spans="1:15" x14ac:dyDescent="0.25">
      <c r="A48" t="s">
        <v>208</v>
      </c>
      <c r="B48" t="s">
        <v>30</v>
      </c>
      <c r="C48" s="16">
        <v>15</v>
      </c>
      <c r="D48" s="16">
        <v>2</v>
      </c>
      <c r="E48" s="16">
        <v>4</v>
      </c>
      <c r="F48" s="16">
        <v>6</v>
      </c>
      <c r="G48" s="16">
        <v>15</v>
      </c>
      <c r="H48" s="16">
        <f t="shared" si="8"/>
        <v>0</v>
      </c>
      <c r="I48" s="19">
        <f t="shared" si="1"/>
        <v>0.13333333333333333</v>
      </c>
      <c r="J48" s="19">
        <f t="shared" si="9"/>
        <v>0.26666666666666666</v>
      </c>
      <c r="K48" s="19">
        <f t="shared" si="10"/>
        <v>0.4</v>
      </c>
      <c r="L48" s="2">
        <f t="shared" si="4"/>
        <v>0</v>
      </c>
      <c r="M48" s="19">
        <f t="shared" si="5"/>
        <v>0</v>
      </c>
      <c r="N48" s="25">
        <f t="shared" si="6"/>
        <v>9</v>
      </c>
      <c r="O48" s="19">
        <f t="shared" si="7"/>
        <v>0.6</v>
      </c>
    </row>
    <row r="49" spans="1:15" x14ac:dyDescent="0.25">
      <c r="A49" t="s">
        <v>144</v>
      </c>
      <c r="B49" t="s">
        <v>145</v>
      </c>
      <c r="C49" s="2">
        <v>56</v>
      </c>
      <c r="D49" s="2">
        <v>25</v>
      </c>
      <c r="E49" s="2">
        <v>45</v>
      </c>
      <c r="F49" s="2">
        <v>51</v>
      </c>
      <c r="G49" s="2">
        <v>51</v>
      </c>
      <c r="H49" s="2">
        <f t="shared" si="8"/>
        <v>-5</v>
      </c>
      <c r="I49" s="19">
        <f t="shared" si="1"/>
        <v>0.44642857142857145</v>
      </c>
      <c r="J49" s="19">
        <f t="shared" si="9"/>
        <v>0.8035714285714286</v>
      </c>
      <c r="K49" s="19">
        <f t="shared" si="10"/>
        <v>0.9107142857142857</v>
      </c>
      <c r="L49" s="2">
        <f t="shared" si="4"/>
        <v>5</v>
      </c>
      <c r="M49" s="19">
        <f t="shared" si="5"/>
        <v>8.9285714285714288E-2</v>
      </c>
      <c r="N49" s="25">
        <f t="shared" si="6"/>
        <v>0</v>
      </c>
      <c r="O49" s="19">
        <f t="shared" si="7"/>
        <v>0</v>
      </c>
    </row>
    <row r="50" spans="1:15" x14ac:dyDescent="0.25">
      <c r="A50" t="s">
        <v>87</v>
      </c>
      <c r="B50" s="2" t="s">
        <v>19</v>
      </c>
      <c r="C50" s="2">
        <v>28</v>
      </c>
      <c r="D50" s="2">
        <v>15</v>
      </c>
      <c r="E50" s="2">
        <v>18</v>
      </c>
      <c r="F50" s="2">
        <v>20</v>
      </c>
      <c r="G50" s="2">
        <v>21</v>
      </c>
      <c r="H50" s="2">
        <f t="shared" si="8"/>
        <v>-7</v>
      </c>
      <c r="I50" s="19">
        <f t="shared" si="1"/>
        <v>0.5357142857142857</v>
      </c>
      <c r="J50" s="19">
        <f t="shared" si="9"/>
        <v>0.6428571428571429</v>
      </c>
      <c r="K50" s="19">
        <f t="shared" si="10"/>
        <v>0.7142857142857143</v>
      </c>
      <c r="L50" s="2">
        <f t="shared" si="4"/>
        <v>7</v>
      </c>
      <c r="M50" s="19">
        <f t="shared" si="5"/>
        <v>0.25</v>
      </c>
      <c r="N50" s="25">
        <f t="shared" si="6"/>
        <v>1</v>
      </c>
      <c r="O50" s="19">
        <f t="shared" si="7"/>
        <v>3.5714285714285712E-2</v>
      </c>
    </row>
    <row r="51" spans="1:15" x14ac:dyDescent="0.25">
      <c r="A51" t="s">
        <v>91</v>
      </c>
      <c r="B51" s="2" t="s">
        <v>19</v>
      </c>
      <c r="C51" s="2">
        <v>16</v>
      </c>
      <c r="D51" s="2">
        <v>3</v>
      </c>
      <c r="E51" s="2">
        <v>6</v>
      </c>
      <c r="F51" s="2">
        <v>9</v>
      </c>
      <c r="G51" s="2">
        <v>11</v>
      </c>
      <c r="H51" s="2">
        <f t="shared" si="8"/>
        <v>-5</v>
      </c>
      <c r="I51" s="19">
        <f t="shared" si="1"/>
        <v>0.1875</v>
      </c>
      <c r="J51" s="19">
        <f t="shared" si="9"/>
        <v>0.375</v>
      </c>
      <c r="K51" s="19">
        <f t="shared" si="10"/>
        <v>0.5625</v>
      </c>
      <c r="L51" s="2">
        <f t="shared" si="4"/>
        <v>5</v>
      </c>
      <c r="M51" s="19">
        <f t="shared" si="5"/>
        <v>0.3125</v>
      </c>
      <c r="N51" s="25">
        <f t="shared" si="6"/>
        <v>2</v>
      </c>
      <c r="O51" s="19">
        <f t="shared" si="7"/>
        <v>0.125</v>
      </c>
    </row>
    <row r="52" spans="1:15" x14ac:dyDescent="0.25">
      <c r="A52" s="12" t="s">
        <v>63</v>
      </c>
      <c r="B52" s="16" t="s">
        <v>19</v>
      </c>
      <c r="C52" s="2">
        <v>25</v>
      </c>
      <c r="D52" s="2">
        <v>0</v>
      </c>
      <c r="E52" s="2">
        <v>12</v>
      </c>
      <c r="F52" s="2">
        <v>15</v>
      </c>
      <c r="G52" s="2">
        <v>17</v>
      </c>
      <c r="H52" s="2">
        <f t="shared" si="8"/>
        <v>-8</v>
      </c>
      <c r="I52" s="19">
        <f t="shared" si="1"/>
        <v>0</v>
      </c>
      <c r="J52" s="19">
        <f t="shared" si="9"/>
        <v>0.48</v>
      </c>
      <c r="K52" s="19">
        <f t="shared" si="10"/>
        <v>0.6</v>
      </c>
      <c r="L52" s="2">
        <f t="shared" si="4"/>
        <v>8</v>
      </c>
      <c r="M52" s="19">
        <f t="shared" si="5"/>
        <v>0.32</v>
      </c>
      <c r="N52" s="25">
        <f t="shared" si="6"/>
        <v>2</v>
      </c>
      <c r="O52" s="19">
        <f t="shared" si="7"/>
        <v>0.08</v>
      </c>
    </row>
    <row r="53" spans="1:15" x14ac:dyDescent="0.25">
      <c r="A53" t="s">
        <v>182</v>
      </c>
      <c r="B53" s="2" t="s">
        <v>19</v>
      </c>
      <c r="C53" s="2">
        <v>99</v>
      </c>
      <c r="D53" s="2">
        <v>41</v>
      </c>
      <c r="E53" s="2">
        <v>64</v>
      </c>
      <c r="F53" s="2">
        <v>73</v>
      </c>
      <c r="G53" s="2">
        <v>80</v>
      </c>
      <c r="H53" s="2">
        <f t="shared" si="8"/>
        <v>-19</v>
      </c>
      <c r="I53" s="19">
        <f t="shared" si="1"/>
        <v>0.41414141414141414</v>
      </c>
      <c r="J53" s="19">
        <f t="shared" si="9"/>
        <v>0.64646464646464652</v>
      </c>
      <c r="K53" s="19">
        <f t="shared" si="10"/>
        <v>0.73737373737373735</v>
      </c>
      <c r="L53" s="2">
        <f t="shared" si="4"/>
        <v>19</v>
      </c>
      <c r="M53" s="19">
        <f t="shared" si="5"/>
        <v>0.19191919191919191</v>
      </c>
      <c r="N53" s="25">
        <f t="shared" si="6"/>
        <v>7</v>
      </c>
      <c r="O53" s="19">
        <f t="shared" si="7"/>
        <v>7.0707070707070704E-2</v>
      </c>
    </row>
    <row r="54" spans="1:15" x14ac:dyDescent="0.25">
      <c r="A54" t="s">
        <v>106</v>
      </c>
      <c r="B54" s="2" t="s">
        <v>19</v>
      </c>
      <c r="C54" s="2">
        <v>42</v>
      </c>
      <c r="D54" s="2">
        <v>22</v>
      </c>
      <c r="E54" s="2">
        <v>29</v>
      </c>
      <c r="F54" s="2">
        <v>32</v>
      </c>
      <c r="G54" s="2">
        <v>36</v>
      </c>
      <c r="H54" s="2">
        <f t="shared" si="8"/>
        <v>-6</v>
      </c>
      <c r="I54" s="19">
        <f t="shared" si="1"/>
        <v>0.52380952380952384</v>
      </c>
      <c r="J54" s="19">
        <f t="shared" si="9"/>
        <v>0.69047619047619047</v>
      </c>
      <c r="K54" s="19">
        <f t="shared" si="10"/>
        <v>0.76190476190476186</v>
      </c>
      <c r="L54" s="2">
        <f t="shared" si="4"/>
        <v>6</v>
      </c>
      <c r="M54" s="19">
        <f t="shared" si="5"/>
        <v>0.14285714285714285</v>
      </c>
      <c r="N54" s="25">
        <f t="shared" si="6"/>
        <v>4</v>
      </c>
      <c r="O54" s="19">
        <f t="shared" si="7"/>
        <v>9.5238095238095233E-2</v>
      </c>
    </row>
    <row r="55" spans="1:15" x14ac:dyDescent="0.25">
      <c r="A55" s="12" t="s">
        <v>197</v>
      </c>
      <c r="B55" s="16" t="s">
        <v>19</v>
      </c>
      <c r="C55" s="16">
        <v>13</v>
      </c>
      <c r="D55" s="16">
        <v>0</v>
      </c>
      <c r="E55" s="16">
        <v>4</v>
      </c>
      <c r="F55" s="16">
        <v>6</v>
      </c>
      <c r="G55" s="16">
        <v>9</v>
      </c>
      <c r="H55" s="16">
        <f t="shared" si="8"/>
        <v>-4</v>
      </c>
      <c r="I55" s="19">
        <f t="shared" si="1"/>
        <v>0</v>
      </c>
      <c r="J55" s="19">
        <f t="shared" si="9"/>
        <v>0.30769230769230771</v>
      </c>
      <c r="K55" s="19">
        <f t="shared" si="10"/>
        <v>0.46153846153846156</v>
      </c>
      <c r="L55" s="2">
        <f t="shared" si="4"/>
        <v>4</v>
      </c>
      <c r="M55" s="19">
        <f t="shared" si="5"/>
        <v>0.30769230769230771</v>
      </c>
      <c r="N55" s="25">
        <f t="shared" si="6"/>
        <v>3</v>
      </c>
      <c r="O55" s="19">
        <f t="shared" si="7"/>
        <v>0.23076923076923078</v>
      </c>
    </row>
    <row r="56" spans="1:15" x14ac:dyDescent="0.25">
      <c r="A56" t="s">
        <v>252</v>
      </c>
      <c r="B56" t="s">
        <v>19</v>
      </c>
      <c r="C56">
        <v>21</v>
      </c>
      <c r="D56" s="2">
        <v>10</v>
      </c>
      <c r="E56" s="2">
        <v>14</v>
      </c>
      <c r="F56" s="2">
        <v>15</v>
      </c>
      <c r="G56" s="2">
        <v>17</v>
      </c>
      <c r="H56" s="2">
        <f t="shared" si="8"/>
        <v>-4</v>
      </c>
      <c r="I56" s="19">
        <f t="shared" si="1"/>
        <v>0.47619047619047616</v>
      </c>
      <c r="J56" s="19">
        <f t="shared" si="9"/>
        <v>0.66666666666666663</v>
      </c>
      <c r="K56" s="19">
        <f t="shared" si="10"/>
        <v>0.7142857142857143</v>
      </c>
      <c r="L56" s="2">
        <f t="shared" si="4"/>
        <v>4</v>
      </c>
      <c r="M56" s="19">
        <f t="shared" si="5"/>
        <v>0.19047619047619047</v>
      </c>
      <c r="N56" s="25">
        <f t="shared" si="6"/>
        <v>2</v>
      </c>
      <c r="O56" s="19">
        <f t="shared" si="7"/>
        <v>9.5238095238095233E-2</v>
      </c>
    </row>
    <row r="57" spans="1:15" s="12" customFormat="1" x14ac:dyDescent="0.25">
      <c r="A57" t="s">
        <v>94</v>
      </c>
      <c r="B57" t="s">
        <v>19</v>
      </c>
      <c r="C57">
        <v>6</v>
      </c>
      <c r="D57" s="2">
        <v>2</v>
      </c>
      <c r="E57" s="2">
        <v>2</v>
      </c>
      <c r="F57" s="2">
        <v>2</v>
      </c>
      <c r="G57" s="2">
        <v>3</v>
      </c>
      <c r="H57" s="2">
        <f t="shared" si="8"/>
        <v>-3</v>
      </c>
      <c r="I57" s="19">
        <f t="shared" si="1"/>
        <v>0.33333333333333331</v>
      </c>
      <c r="J57" s="19">
        <f t="shared" si="9"/>
        <v>0.33333333333333331</v>
      </c>
      <c r="K57" s="19">
        <f t="shared" si="10"/>
        <v>0.33333333333333331</v>
      </c>
      <c r="L57" s="2">
        <f t="shared" si="4"/>
        <v>3</v>
      </c>
      <c r="M57" s="19">
        <f t="shared" si="5"/>
        <v>0.5</v>
      </c>
      <c r="N57" s="25">
        <f t="shared" si="6"/>
        <v>1</v>
      </c>
      <c r="O57" s="19">
        <f t="shared" si="7"/>
        <v>0.16666666666666666</v>
      </c>
    </row>
    <row r="58" spans="1:15" s="12" customFormat="1" x14ac:dyDescent="0.25">
      <c r="A58" t="s">
        <v>177</v>
      </c>
      <c r="B58" t="s">
        <v>19</v>
      </c>
      <c r="C58">
        <v>31</v>
      </c>
      <c r="D58" s="2">
        <v>18</v>
      </c>
      <c r="E58" s="2">
        <v>27</v>
      </c>
      <c r="F58" s="2">
        <v>30</v>
      </c>
      <c r="G58" s="2">
        <v>30</v>
      </c>
      <c r="H58" s="2">
        <f t="shared" si="8"/>
        <v>-1</v>
      </c>
      <c r="I58" s="19">
        <f t="shared" si="1"/>
        <v>0.58064516129032262</v>
      </c>
      <c r="J58" s="19">
        <f t="shared" ref="J58:J89" si="11">E58/C58</f>
        <v>0.87096774193548387</v>
      </c>
      <c r="K58" s="19">
        <f t="shared" ref="K58:K93" si="12">F58/C58</f>
        <v>0.967741935483871</v>
      </c>
      <c r="L58" s="2">
        <f t="shared" si="4"/>
        <v>1</v>
      </c>
      <c r="M58" s="19">
        <f t="shared" si="5"/>
        <v>3.2258064516129031E-2</v>
      </c>
      <c r="N58" s="25">
        <f t="shared" si="6"/>
        <v>0</v>
      </c>
      <c r="O58" s="19">
        <f t="shared" si="7"/>
        <v>0</v>
      </c>
    </row>
    <row r="59" spans="1:15" s="12" customFormat="1" x14ac:dyDescent="0.25">
      <c r="A59" t="s">
        <v>152</v>
      </c>
      <c r="B59" t="s">
        <v>19</v>
      </c>
      <c r="C59">
        <v>54</v>
      </c>
      <c r="D59" s="2">
        <v>36</v>
      </c>
      <c r="E59" s="2">
        <v>48</v>
      </c>
      <c r="F59" s="2">
        <v>49</v>
      </c>
      <c r="G59" s="2">
        <v>49</v>
      </c>
      <c r="H59" s="2">
        <f t="shared" si="8"/>
        <v>-5</v>
      </c>
      <c r="I59" s="19">
        <f t="shared" si="1"/>
        <v>0.66666666666666663</v>
      </c>
      <c r="J59" s="19">
        <f t="shared" si="11"/>
        <v>0.88888888888888884</v>
      </c>
      <c r="K59" s="19">
        <f t="shared" si="12"/>
        <v>0.90740740740740744</v>
      </c>
      <c r="L59" s="2">
        <f t="shared" si="4"/>
        <v>5</v>
      </c>
      <c r="M59" s="19">
        <f t="shared" si="5"/>
        <v>9.2592592592592587E-2</v>
      </c>
      <c r="N59" s="25">
        <f t="shared" si="6"/>
        <v>0</v>
      </c>
      <c r="O59" s="19">
        <f t="shared" si="7"/>
        <v>0</v>
      </c>
    </row>
    <row r="60" spans="1:15" s="12" customFormat="1" x14ac:dyDescent="0.25">
      <c r="A60" t="s">
        <v>155</v>
      </c>
      <c r="B60" t="s">
        <v>156</v>
      </c>
      <c r="C60">
        <v>12</v>
      </c>
      <c r="D60" s="2">
        <v>2</v>
      </c>
      <c r="E60" s="2">
        <v>7</v>
      </c>
      <c r="F60" s="2">
        <v>8</v>
      </c>
      <c r="G60" s="2">
        <v>9</v>
      </c>
      <c r="H60" s="2">
        <f t="shared" si="8"/>
        <v>-3</v>
      </c>
      <c r="I60" s="19">
        <f t="shared" si="1"/>
        <v>0.16666666666666666</v>
      </c>
      <c r="J60" s="19">
        <f t="shared" si="11"/>
        <v>0.58333333333333337</v>
      </c>
      <c r="K60" s="19">
        <f t="shared" si="12"/>
        <v>0.66666666666666663</v>
      </c>
      <c r="L60" s="2">
        <f t="shared" si="4"/>
        <v>3</v>
      </c>
      <c r="M60" s="19">
        <f t="shared" si="5"/>
        <v>0.25</v>
      </c>
      <c r="N60" s="25">
        <f t="shared" si="6"/>
        <v>1</v>
      </c>
      <c r="O60" s="19">
        <f t="shared" si="7"/>
        <v>8.3333333333333329E-2</v>
      </c>
    </row>
    <row r="61" spans="1:15" s="12" customFormat="1" x14ac:dyDescent="0.25">
      <c r="A61" t="s">
        <v>34</v>
      </c>
      <c r="B61" t="s">
        <v>19</v>
      </c>
      <c r="C61">
        <v>19</v>
      </c>
      <c r="D61" s="2">
        <v>16</v>
      </c>
      <c r="E61" s="2">
        <v>18</v>
      </c>
      <c r="F61" s="2">
        <v>18</v>
      </c>
      <c r="G61" s="2">
        <v>19</v>
      </c>
      <c r="H61" s="2">
        <f t="shared" si="8"/>
        <v>0</v>
      </c>
      <c r="I61" s="19">
        <f t="shared" si="1"/>
        <v>0.84210526315789469</v>
      </c>
      <c r="J61" s="19">
        <f t="shared" si="11"/>
        <v>0.94736842105263153</v>
      </c>
      <c r="K61" s="19">
        <f t="shared" si="12"/>
        <v>0.94736842105263153</v>
      </c>
      <c r="L61" s="2">
        <f t="shared" si="4"/>
        <v>0</v>
      </c>
      <c r="M61" s="19">
        <f t="shared" si="5"/>
        <v>0</v>
      </c>
      <c r="N61" s="25">
        <f t="shared" si="6"/>
        <v>1</v>
      </c>
      <c r="O61" s="19">
        <f t="shared" si="7"/>
        <v>5.2631578947368418E-2</v>
      </c>
    </row>
    <row r="62" spans="1:15" s="12" customFormat="1" x14ac:dyDescent="0.25">
      <c r="A62" t="s">
        <v>179</v>
      </c>
      <c r="B62" t="s">
        <v>19</v>
      </c>
      <c r="C62">
        <v>35</v>
      </c>
      <c r="D62" s="2">
        <v>12</v>
      </c>
      <c r="E62" s="2">
        <v>15</v>
      </c>
      <c r="F62" s="2">
        <v>18</v>
      </c>
      <c r="G62" s="2">
        <v>35</v>
      </c>
      <c r="H62" s="2">
        <f t="shared" si="8"/>
        <v>0</v>
      </c>
      <c r="I62" s="19">
        <f t="shared" si="1"/>
        <v>0.34285714285714286</v>
      </c>
      <c r="J62" s="19">
        <f t="shared" si="11"/>
        <v>0.42857142857142855</v>
      </c>
      <c r="K62" s="19">
        <f t="shared" si="12"/>
        <v>0.51428571428571423</v>
      </c>
      <c r="L62" s="2">
        <f t="shared" si="4"/>
        <v>0</v>
      </c>
      <c r="M62" s="19">
        <f t="shared" si="5"/>
        <v>0</v>
      </c>
      <c r="N62" s="25">
        <f t="shared" si="6"/>
        <v>17</v>
      </c>
      <c r="O62" s="19">
        <f t="shared" si="7"/>
        <v>0.48571428571428571</v>
      </c>
    </row>
    <row r="63" spans="1:15" s="12" customFormat="1" x14ac:dyDescent="0.25">
      <c r="A63" t="s">
        <v>44</v>
      </c>
      <c r="B63" t="s">
        <v>19</v>
      </c>
      <c r="C63">
        <v>13</v>
      </c>
      <c r="D63" s="2">
        <v>5</v>
      </c>
      <c r="E63" s="2">
        <v>9</v>
      </c>
      <c r="F63" s="2">
        <v>9</v>
      </c>
      <c r="G63" s="2">
        <v>9</v>
      </c>
      <c r="H63" s="2">
        <f t="shared" si="8"/>
        <v>-4</v>
      </c>
      <c r="I63" s="19">
        <f t="shared" si="1"/>
        <v>0.38461538461538464</v>
      </c>
      <c r="J63" s="19">
        <f t="shared" si="11"/>
        <v>0.69230769230769229</v>
      </c>
      <c r="K63" s="19">
        <f t="shared" si="12"/>
        <v>0.69230769230769229</v>
      </c>
      <c r="L63" s="2">
        <f t="shared" si="4"/>
        <v>4</v>
      </c>
      <c r="M63" s="19">
        <f t="shared" si="5"/>
        <v>0.30769230769230771</v>
      </c>
      <c r="N63" s="25">
        <f t="shared" si="6"/>
        <v>0</v>
      </c>
      <c r="O63" s="19">
        <f t="shared" si="7"/>
        <v>0</v>
      </c>
    </row>
    <row r="64" spans="1:15" s="12" customFormat="1" x14ac:dyDescent="0.25">
      <c r="A64" t="s">
        <v>141</v>
      </c>
      <c r="B64" t="s">
        <v>19</v>
      </c>
      <c r="C64">
        <v>214</v>
      </c>
      <c r="D64" s="16">
        <v>49</v>
      </c>
      <c r="E64" s="16">
        <v>111</v>
      </c>
      <c r="F64" s="16">
        <v>126</v>
      </c>
      <c r="G64" s="16">
        <v>144</v>
      </c>
      <c r="H64" s="16">
        <f t="shared" si="8"/>
        <v>-70</v>
      </c>
      <c r="I64" s="24">
        <f t="shared" si="1"/>
        <v>0.22897196261682243</v>
      </c>
      <c r="J64" s="24">
        <f t="shared" si="11"/>
        <v>0.51869158878504673</v>
      </c>
      <c r="K64" s="24">
        <f t="shared" si="12"/>
        <v>0.58878504672897192</v>
      </c>
      <c r="L64" s="16">
        <f t="shared" si="4"/>
        <v>70</v>
      </c>
      <c r="M64" s="24">
        <f t="shared" si="5"/>
        <v>0.32710280373831774</v>
      </c>
      <c r="N64" s="32">
        <f t="shared" si="6"/>
        <v>18</v>
      </c>
      <c r="O64" s="24">
        <f t="shared" si="7"/>
        <v>8.4112149532710276E-2</v>
      </c>
    </row>
    <row r="65" spans="1:15" s="12" customFormat="1" x14ac:dyDescent="0.25">
      <c r="A65" t="s">
        <v>79</v>
      </c>
      <c r="B65" t="s">
        <v>19</v>
      </c>
      <c r="C65">
        <v>87</v>
      </c>
      <c r="D65" s="2">
        <v>62</v>
      </c>
      <c r="E65" s="2">
        <v>70</v>
      </c>
      <c r="F65" s="2">
        <v>80</v>
      </c>
      <c r="G65" s="2">
        <v>82</v>
      </c>
      <c r="H65" s="2">
        <f t="shared" si="8"/>
        <v>-5</v>
      </c>
      <c r="I65" s="19">
        <f t="shared" si="1"/>
        <v>0.71264367816091956</v>
      </c>
      <c r="J65" s="19">
        <f t="shared" si="11"/>
        <v>0.8045977011494253</v>
      </c>
      <c r="K65" s="19">
        <f t="shared" si="12"/>
        <v>0.91954022988505746</v>
      </c>
      <c r="L65" s="2">
        <f t="shared" si="4"/>
        <v>5</v>
      </c>
      <c r="M65" s="19">
        <f t="shared" si="5"/>
        <v>5.7471264367816091E-2</v>
      </c>
      <c r="N65" s="25">
        <f t="shared" si="6"/>
        <v>2</v>
      </c>
      <c r="O65" s="19">
        <f t="shared" si="7"/>
        <v>2.2988505747126436E-2</v>
      </c>
    </row>
    <row r="66" spans="1:15" s="12" customFormat="1" x14ac:dyDescent="0.25">
      <c r="A66" t="s">
        <v>206</v>
      </c>
      <c r="B66" t="s">
        <v>19</v>
      </c>
      <c r="C66">
        <v>79</v>
      </c>
      <c r="D66" s="2">
        <v>0</v>
      </c>
      <c r="E66" s="2">
        <v>54</v>
      </c>
      <c r="F66" s="2">
        <v>74</v>
      </c>
      <c r="G66" s="2">
        <v>74</v>
      </c>
      <c r="H66" s="2">
        <f t="shared" ref="H66:H97" si="13">G66-C66</f>
        <v>-5</v>
      </c>
      <c r="I66" s="19">
        <f t="shared" ref="I66:I129" si="14">D66/C66</f>
        <v>0</v>
      </c>
      <c r="J66" s="19">
        <f t="shared" si="11"/>
        <v>0.68354430379746833</v>
      </c>
      <c r="K66" s="19">
        <f t="shared" si="12"/>
        <v>0.93670886075949367</v>
      </c>
      <c r="L66" s="2">
        <f t="shared" ref="L66:L129" si="15">C66-G66</f>
        <v>5</v>
      </c>
      <c r="M66" s="19">
        <f t="shared" ref="M66:M129" si="16">L66/C66</f>
        <v>6.3291139240506333E-2</v>
      </c>
      <c r="N66" s="25">
        <f t="shared" ref="N66:N129" si="17">G66-F66</f>
        <v>0</v>
      </c>
      <c r="O66" s="19">
        <f t="shared" ref="O66:O129" si="18">N66/C66</f>
        <v>0</v>
      </c>
    </row>
    <row r="67" spans="1:15" s="12" customFormat="1" x14ac:dyDescent="0.25">
      <c r="A67" t="s">
        <v>213</v>
      </c>
      <c r="B67" t="s">
        <v>19</v>
      </c>
      <c r="C67">
        <v>236</v>
      </c>
      <c r="D67" s="16">
        <v>0</v>
      </c>
      <c r="E67" s="16">
        <v>88</v>
      </c>
      <c r="F67" s="16">
        <v>146</v>
      </c>
      <c r="G67" s="16">
        <v>174</v>
      </c>
      <c r="H67" s="16">
        <f t="shared" si="13"/>
        <v>-62</v>
      </c>
      <c r="I67" s="19">
        <f t="shared" si="14"/>
        <v>0</v>
      </c>
      <c r="J67" s="19">
        <f t="shared" si="11"/>
        <v>0.3728813559322034</v>
      </c>
      <c r="K67" s="19">
        <f t="shared" si="12"/>
        <v>0.61864406779661019</v>
      </c>
      <c r="L67" s="2">
        <f t="shared" si="15"/>
        <v>62</v>
      </c>
      <c r="M67" s="19">
        <f t="shared" si="16"/>
        <v>0.26271186440677968</v>
      </c>
      <c r="N67" s="25">
        <f t="shared" si="17"/>
        <v>28</v>
      </c>
      <c r="O67" s="19">
        <f t="shared" si="18"/>
        <v>0.11864406779661017</v>
      </c>
    </row>
    <row r="68" spans="1:15" x14ac:dyDescent="0.25">
      <c r="A68" t="s">
        <v>148</v>
      </c>
      <c r="B68" t="s">
        <v>19</v>
      </c>
      <c r="C68">
        <v>63</v>
      </c>
      <c r="D68" s="2">
        <v>42</v>
      </c>
      <c r="E68" s="2">
        <v>51</v>
      </c>
      <c r="F68" s="2">
        <v>55</v>
      </c>
      <c r="G68" s="2">
        <v>56</v>
      </c>
      <c r="H68" s="2">
        <f t="shared" si="13"/>
        <v>-7</v>
      </c>
      <c r="I68" s="19">
        <f t="shared" si="14"/>
        <v>0.66666666666666663</v>
      </c>
      <c r="J68" s="19">
        <f t="shared" si="11"/>
        <v>0.80952380952380953</v>
      </c>
      <c r="K68" s="19">
        <f t="shared" si="12"/>
        <v>0.87301587301587302</v>
      </c>
      <c r="L68" s="2">
        <f t="shared" si="15"/>
        <v>7</v>
      </c>
      <c r="M68" s="19">
        <f t="shared" si="16"/>
        <v>0.1111111111111111</v>
      </c>
      <c r="N68" s="25">
        <f t="shared" si="17"/>
        <v>1</v>
      </c>
      <c r="O68" s="19">
        <f t="shared" si="18"/>
        <v>1.5873015873015872E-2</v>
      </c>
    </row>
    <row r="69" spans="1:15" x14ac:dyDescent="0.25">
      <c r="A69" t="s">
        <v>240</v>
      </c>
      <c r="B69" t="s">
        <v>19</v>
      </c>
      <c r="C69">
        <v>25</v>
      </c>
      <c r="D69" s="2">
        <v>3</v>
      </c>
      <c r="E69" s="2">
        <v>7</v>
      </c>
      <c r="F69" s="2">
        <v>11</v>
      </c>
      <c r="G69" s="2">
        <v>16</v>
      </c>
      <c r="H69" s="2">
        <f t="shared" si="13"/>
        <v>-9</v>
      </c>
      <c r="I69" s="19">
        <f t="shared" si="14"/>
        <v>0.12</v>
      </c>
      <c r="J69" s="19">
        <f t="shared" si="11"/>
        <v>0.28000000000000003</v>
      </c>
      <c r="K69" s="19">
        <f t="shared" si="12"/>
        <v>0.44</v>
      </c>
      <c r="L69" s="2">
        <f t="shared" si="15"/>
        <v>9</v>
      </c>
      <c r="M69" s="19">
        <f t="shared" si="16"/>
        <v>0.36</v>
      </c>
      <c r="N69" s="25">
        <f t="shared" si="17"/>
        <v>5</v>
      </c>
      <c r="O69" s="19">
        <f t="shared" si="18"/>
        <v>0.2</v>
      </c>
    </row>
    <row r="70" spans="1:15" x14ac:dyDescent="0.25">
      <c r="A70" t="s">
        <v>117</v>
      </c>
      <c r="B70" t="s">
        <v>19</v>
      </c>
      <c r="C70">
        <v>123</v>
      </c>
      <c r="D70" s="16">
        <v>48</v>
      </c>
      <c r="E70" s="16">
        <v>63</v>
      </c>
      <c r="F70" s="16">
        <v>68</v>
      </c>
      <c r="G70" s="16">
        <v>73</v>
      </c>
      <c r="H70" s="16">
        <f t="shared" si="13"/>
        <v>-50</v>
      </c>
      <c r="I70" s="19">
        <f t="shared" si="14"/>
        <v>0.3902439024390244</v>
      </c>
      <c r="J70" s="19">
        <f t="shared" si="11"/>
        <v>0.51219512195121952</v>
      </c>
      <c r="K70" s="19">
        <f t="shared" si="12"/>
        <v>0.55284552845528456</v>
      </c>
      <c r="L70" s="2">
        <f t="shared" si="15"/>
        <v>50</v>
      </c>
      <c r="M70" s="19">
        <f t="shared" si="16"/>
        <v>0.4065040650406504</v>
      </c>
      <c r="N70" s="25">
        <f t="shared" si="17"/>
        <v>5</v>
      </c>
      <c r="O70" s="19">
        <f t="shared" si="18"/>
        <v>4.065040650406504E-2</v>
      </c>
    </row>
    <row r="71" spans="1:15" x14ac:dyDescent="0.25">
      <c r="A71" t="s">
        <v>95</v>
      </c>
      <c r="B71" t="s">
        <v>19</v>
      </c>
      <c r="C71">
        <v>17</v>
      </c>
      <c r="D71" s="2">
        <v>7</v>
      </c>
      <c r="E71" s="2">
        <v>11</v>
      </c>
      <c r="F71" s="2">
        <v>11</v>
      </c>
      <c r="G71" s="2">
        <v>11</v>
      </c>
      <c r="H71" s="2">
        <f t="shared" si="13"/>
        <v>-6</v>
      </c>
      <c r="I71" s="19">
        <f t="shared" si="14"/>
        <v>0.41176470588235292</v>
      </c>
      <c r="J71" s="19">
        <f t="shared" si="11"/>
        <v>0.6470588235294118</v>
      </c>
      <c r="K71" s="19">
        <f t="shared" si="12"/>
        <v>0.6470588235294118</v>
      </c>
      <c r="L71" s="2">
        <f t="shared" si="15"/>
        <v>6</v>
      </c>
      <c r="M71" s="19">
        <f t="shared" si="16"/>
        <v>0.35294117647058826</v>
      </c>
      <c r="N71" s="25">
        <f t="shared" si="17"/>
        <v>0</v>
      </c>
      <c r="O71" s="19">
        <f t="shared" si="18"/>
        <v>0</v>
      </c>
    </row>
    <row r="72" spans="1:15" x14ac:dyDescent="0.25">
      <c r="A72" t="s">
        <v>151</v>
      </c>
      <c r="B72" t="s">
        <v>19</v>
      </c>
      <c r="C72">
        <v>14</v>
      </c>
      <c r="D72" s="16">
        <v>8</v>
      </c>
      <c r="E72" s="16">
        <v>12</v>
      </c>
      <c r="F72" s="16">
        <v>13</v>
      </c>
      <c r="G72" s="16">
        <v>14</v>
      </c>
      <c r="H72" s="16">
        <f t="shared" si="13"/>
        <v>0</v>
      </c>
      <c r="I72" s="24">
        <f t="shared" si="14"/>
        <v>0.5714285714285714</v>
      </c>
      <c r="J72" s="24">
        <f t="shared" si="11"/>
        <v>0.8571428571428571</v>
      </c>
      <c r="K72" s="24">
        <f t="shared" si="12"/>
        <v>0.9285714285714286</v>
      </c>
      <c r="L72" s="16">
        <f t="shared" si="15"/>
        <v>0</v>
      </c>
      <c r="M72" s="24">
        <f t="shared" si="16"/>
        <v>0</v>
      </c>
      <c r="N72" s="32">
        <f t="shared" si="17"/>
        <v>1</v>
      </c>
      <c r="O72" s="24">
        <f t="shared" si="18"/>
        <v>7.1428571428571425E-2</v>
      </c>
    </row>
    <row r="73" spans="1:15" x14ac:dyDescent="0.25">
      <c r="A73" t="s">
        <v>115</v>
      </c>
      <c r="B73" s="2" t="s">
        <v>19</v>
      </c>
      <c r="C73" s="2">
        <v>45</v>
      </c>
      <c r="D73" s="2">
        <v>24</v>
      </c>
      <c r="E73" s="2">
        <v>38</v>
      </c>
      <c r="F73" s="2">
        <v>41</v>
      </c>
      <c r="G73" s="2">
        <v>42</v>
      </c>
      <c r="H73" s="2">
        <f t="shared" si="13"/>
        <v>-3</v>
      </c>
      <c r="I73" s="19">
        <f t="shared" si="14"/>
        <v>0.53333333333333333</v>
      </c>
      <c r="J73" s="19">
        <f t="shared" si="11"/>
        <v>0.84444444444444444</v>
      </c>
      <c r="K73" s="19">
        <f t="shared" si="12"/>
        <v>0.91111111111111109</v>
      </c>
      <c r="L73" s="2">
        <f t="shared" si="15"/>
        <v>3</v>
      </c>
      <c r="M73" s="19">
        <f t="shared" si="16"/>
        <v>6.6666666666666666E-2</v>
      </c>
      <c r="N73" s="25">
        <f t="shared" si="17"/>
        <v>1</v>
      </c>
      <c r="O73" s="19">
        <f t="shared" si="18"/>
        <v>2.2222222222222223E-2</v>
      </c>
    </row>
    <row r="74" spans="1:15" x14ac:dyDescent="0.25">
      <c r="A74" t="s">
        <v>55</v>
      </c>
      <c r="B74" s="2" t="s">
        <v>19</v>
      </c>
      <c r="C74" s="2">
        <v>9</v>
      </c>
      <c r="D74" s="2">
        <v>4</v>
      </c>
      <c r="E74" s="2">
        <v>9</v>
      </c>
      <c r="F74" s="2">
        <v>9</v>
      </c>
      <c r="G74" s="2">
        <v>9</v>
      </c>
      <c r="H74" s="2">
        <f t="shared" si="13"/>
        <v>0</v>
      </c>
      <c r="I74" s="19">
        <f t="shared" si="14"/>
        <v>0.44444444444444442</v>
      </c>
      <c r="J74" s="19">
        <f t="shared" si="11"/>
        <v>1</v>
      </c>
      <c r="K74" s="19">
        <f t="shared" si="12"/>
        <v>1</v>
      </c>
      <c r="L74" s="2">
        <f t="shared" si="15"/>
        <v>0</v>
      </c>
      <c r="M74" s="19">
        <f t="shared" si="16"/>
        <v>0</v>
      </c>
      <c r="N74" s="25">
        <f t="shared" si="17"/>
        <v>0</v>
      </c>
      <c r="O74" s="19">
        <f t="shared" si="18"/>
        <v>0</v>
      </c>
    </row>
    <row r="75" spans="1:15" x14ac:dyDescent="0.25">
      <c r="A75" s="12" t="s">
        <v>178</v>
      </c>
      <c r="B75" s="16" t="s">
        <v>19</v>
      </c>
      <c r="C75" s="2">
        <v>59</v>
      </c>
      <c r="D75" s="2">
        <v>30</v>
      </c>
      <c r="E75" s="2">
        <v>40</v>
      </c>
      <c r="F75" s="2">
        <v>41</v>
      </c>
      <c r="G75" s="2">
        <v>45</v>
      </c>
      <c r="H75" s="2">
        <f t="shared" si="13"/>
        <v>-14</v>
      </c>
      <c r="I75" s="19">
        <f t="shared" si="14"/>
        <v>0.50847457627118642</v>
      </c>
      <c r="J75" s="19">
        <f t="shared" si="11"/>
        <v>0.67796610169491522</v>
      </c>
      <c r="K75" s="19">
        <f t="shared" si="12"/>
        <v>0.69491525423728817</v>
      </c>
      <c r="L75" s="2">
        <f t="shared" si="15"/>
        <v>14</v>
      </c>
      <c r="M75" s="19">
        <f t="shared" si="16"/>
        <v>0.23728813559322035</v>
      </c>
      <c r="N75" s="25">
        <f t="shared" si="17"/>
        <v>4</v>
      </c>
      <c r="O75" s="19">
        <f t="shared" si="18"/>
        <v>6.7796610169491525E-2</v>
      </c>
    </row>
    <row r="76" spans="1:15" x14ac:dyDescent="0.25">
      <c r="A76" t="s">
        <v>100</v>
      </c>
      <c r="B76" s="16" t="s">
        <v>19</v>
      </c>
      <c r="C76" s="2">
        <v>17</v>
      </c>
      <c r="D76" s="2">
        <v>9</v>
      </c>
      <c r="E76" s="2">
        <v>10</v>
      </c>
      <c r="F76" s="2">
        <v>10</v>
      </c>
      <c r="G76" s="2">
        <v>11</v>
      </c>
      <c r="H76" s="2">
        <f t="shared" si="13"/>
        <v>-6</v>
      </c>
      <c r="I76" s="19">
        <f t="shared" si="14"/>
        <v>0.52941176470588236</v>
      </c>
      <c r="J76" s="19">
        <f t="shared" si="11"/>
        <v>0.58823529411764708</v>
      </c>
      <c r="K76" s="19">
        <f t="shared" si="12"/>
        <v>0.58823529411764708</v>
      </c>
      <c r="L76" s="2">
        <f t="shared" si="15"/>
        <v>6</v>
      </c>
      <c r="M76" s="19">
        <f t="shared" si="16"/>
        <v>0.35294117647058826</v>
      </c>
      <c r="N76" s="25">
        <f t="shared" si="17"/>
        <v>1</v>
      </c>
      <c r="O76" s="19">
        <f t="shared" si="18"/>
        <v>5.8823529411764705E-2</v>
      </c>
    </row>
    <row r="77" spans="1:15" x14ac:dyDescent="0.25">
      <c r="A77" s="12" t="s">
        <v>62</v>
      </c>
      <c r="B77" s="16" t="s">
        <v>19</v>
      </c>
      <c r="C77" s="2">
        <v>8</v>
      </c>
      <c r="D77" s="2">
        <v>1</v>
      </c>
      <c r="E77" s="2">
        <v>6</v>
      </c>
      <c r="F77" s="2">
        <v>6</v>
      </c>
      <c r="G77" s="2">
        <v>6</v>
      </c>
      <c r="H77" s="2">
        <f t="shared" si="13"/>
        <v>-2</v>
      </c>
      <c r="I77" s="19">
        <f t="shared" si="14"/>
        <v>0.125</v>
      </c>
      <c r="J77" s="19">
        <f t="shared" si="11"/>
        <v>0.75</v>
      </c>
      <c r="K77" s="19">
        <f t="shared" si="12"/>
        <v>0.75</v>
      </c>
      <c r="L77" s="2">
        <f t="shared" si="15"/>
        <v>2</v>
      </c>
      <c r="M77" s="19">
        <f t="shared" si="16"/>
        <v>0.25</v>
      </c>
      <c r="N77" s="25">
        <f t="shared" si="17"/>
        <v>0</v>
      </c>
      <c r="O77" s="19">
        <f t="shared" si="18"/>
        <v>0</v>
      </c>
    </row>
    <row r="78" spans="1:15" x14ac:dyDescent="0.25">
      <c r="A78" s="12" t="s">
        <v>83</v>
      </c>
      <c r="B78" s="16" t="s">
        <v>19</v>
      </c>
      <c r="C78" s="2">
        <v>27</v>
      </c>
      <c r="D78" s="2">
        <v>5</v>
      </c>
      <c r="E78" s="2">
        <v>16</v>
      </c>
      <c r="F78" s="2">
        <v>18</v>
      </c>
      <c r="G78" s="2">
        <v>18</v>
      </c>
      <c r="H78" s="2">
        <f t="shared" si="13"/>
        <v>-9</v>
      </c>
      <c r="I78" s="19">
        <f t="shared" si="14"/>
        <v>0.18518518518518517</v>
      </c>
      <c r="J78" s="19">
        <f t="shared" si="11"/>
        <v>0.59259259259259256</v>
      </c>
      <c r="K78" s="19">
        <f t="shared" si="12"/>
        <v>0.66666666666666663</v>
      </c>
      <c r="L78" s="2">
        <f t="shared" si="15"/>
        <v>9</v>
      </c>
      <c r="M78" s="19">
        <f t="shared" si="16"/>
        <v>0.33333333333333331</v>
      </c>
      <c r="N78" s="25">
        <f t="shared" si="17"/>
        <v>0</v>
      </c>
      <c r="O78" s="19">
        <f t="shared" si="18"/>
        <v>0</v>
      </c>
    </row>
    <row r="79" spans="1:15" x14ac:dyDescent="0.25">
      <c r="A79" s="12" t="s">
        <v>67</v>
      </c>
      <c r="B79" s="16" t="s">
        <v>19</v>
      </c>
      <c r="C79" s="2">
        <v>47</v>
      </c>
      <c r="D79" s="2">
        <v>12</v>
      </c>
      <c r="E79" s="2">
        <v>22</v>
      </c>
      <c r="F79" s="2">
        <v>27</v>
      </c>
      <c r="G79" s="2">
        <v>28</v>
      </c>
      <c r="H79" s="2">
        <f t="shared" si="13"/>
        <v>-19</v>
      </c>
      <c r="I79" s="19">
        <f t="shared" si="14"/>
        <v>0.25531914893617019</v>
      </c>
      <c r="J79" s="19">
        <f t="shared" si="11"/>
        <v>0.46808510638297873</v>
      </c>
      <c r="K79" s="19">
        <f t="shared" si="12"/>
        <v>0.57446808510638303</v>
      </c>
      <c r="L79" s="2">
        <f t="shared" si="15"/>
        <v>19</v>
      </c>
      <c r="M79" s="19">
        <f t="shared" si="16"/>
        <v>0.40425531914893614</v>
      </c>
      <c r="N79" s="25">
        <f t="shared" si="17"/>
        <v>1</v>
      </c>
      <c r="O79" s="19">
        <f t="shared" si="18"/>
        <v>2.1276595744680851E-2</v>
      </c>
    </row>
    <row r="80" spans="1:15" x14ac:dyDescent="0.25">
      <c r="A80" t="s">
        <v>169</v>
      </c>
      <c r="B80" s="2" t="s">
        <v>19</v>
      </c>
      <c r="C80" s="2">
        <v>61</v>
      </c>
      <c r="D80" s="2">
        <v>4</v>
      </c>
      <c r="E80" s="2">
        <v>11</v>
      </c>
      <c r="F80" s="2">
        <v>21</v>
      </c>
      <c r="G80" s="2">
        <v>29</v>
      </c>
      <c r="H80" s="2">
        <f t="shared" si="13"/>
        <v>-32</v>
      </c>
      <c r="I80" s="19">
        <f t="shared" si="14"/>
        <v>6.5573770491803282E-2</v>
      </c>
      <c r="J80" s="19">
        <f t="shared" si="11"/>
        <v>0.18032786885245902</v>
      </c>
      <c r="K80" s="19">
        <f t="shared" si="12"/>
        <v>0.34426229508196721</v>
      </c>
      <c r="L80" s="2">
        <f t="shared" si="15"/>
        <v>32</v>
      </c>
      <c r="M80" s="19">
        <f t="shared" si="16"/>
        <v>0.52459016393442626</v>
      </c>
      <c r="N80" s="25">
        <f t="shared" si="17"/>
        <v>8</v>
      </c>
      <c r="O80" s="19">
        <f t="shared" si="18"/>
        <v>0.13114754098360656</v>
      </c>
    </row>
    <row r="81" spans="1:40" x14ac:dyDescent="0.25">
      <c r="A81" t="s">
        <v>35</v>
      </c>
      <c r="B81" s="2" t="s">
        <v>19</v>
      </c>
      <c r="C81" s="2">
        <v>79</v>
      </c>
      <c r="D81" s="2">
        <v>10</v>
      </c>
      <c r="E81" s="2">
        <v>30</v>
      </c>
      <c r="F81" s="2">
        <v>41</v>
      </c>
      <c r="G81" s="2">
        <v>53</v>
      </c>
      <c r="H81" s="2">
        <f t="shared" si="13"/>
        <v>-26</v>
      </c>
      <c r="I81" s="19">
        <f t="shared" si="14"/>
        <v>0.12658227848101267</v>
      </c>
      <c r="J81" s="19">
        <f t="shared" si="11"/>
        <v>0.379746835443038</v>
      </c>
      <c r="K81" s="19">
        <f t="shared" si="12"/>
        <v>0.51898734177215189</v>
      </c>
      <c r="L81" s="2">
        <f t="shared" si="15"/>
        <v>26</v>
      </c>
      <c r="M81" s="19">
        <f t="shared" si="16"/>
        <v>0.32911392405063289</v>
      </c>
      <c r="N81" s="25">
        <f t="shared" si="17"/>
        <v>12</v>
      </c>
      <c r="O81" s="19">
        <f t="shared" si="18"/>
        <v>0.15189873417721519</v>
      </c>
    </row>
    <row r="82" spans="1:40" x14ac:dyDescent="0.25">
      <c r="A82" s="12" t="s">
        <v>89</v>
      </c>
      <c r="B82" s="16" t="s">
        <v>19</v>
      </c>
      <c r="C82" s="2">
        <v>16</v>
      </c>
      <c r="D82" s="2">
        <v>3</v>
      </c>
      <c r="E82" s="2">
        <v>5</v>
      </c>
      <c r="F82" s="2">
        <v>5</v>
      </c>
      <c r="G82" s="2">
        <v>11</v>
      </c>
      <c r="H82" s="2">
        <f t="shared" si="13"/>
        <v>-5</v>
      </c>
      <c r="I82" s="19">
        <f t="shared" si="14"/>
        <v>0.1875</v>
      </c>
      <c r="J82" s="19">
        <f t="shared" si="11"/>
        <v>0.3125</v>
      </c>
      <c r="K82" s="19">
        <f t="shared" si="12"/>
        <v>0.3125</v>
      </c>
      <c r="L82" s="2">
        <f t="shared" si="15"/>
        <v>5</v>
      </c>
      <c r="M82" s="19">
        <f t="shared" si="16"/>
        <v>0.3125</v>
      </c>
      <c r="N82" s="25">
        <f t="shared" si="17"/>
        <v>6</v>
      </c>
      <c r="O82" s="19">
        <f t="shared" si="18"/>
        <v>0.375</v>
      </c>
    </row>
    <row r="83" spans="1:40" s="42" customFormat="1" x14ac:dyDescent="0.25">
      <c r="A83" t="s">
        <v>212</v>
      </c>
      <c r="B83" s="16" t="s">
        <v>19</v>
      </c>
      <c r="C83">
        <v>106</v>
      </c>
      <c r="D83">
        <v>0</v>
      </c>
      <c r="E83">
        <v>96</v>
      </c>
      <c r="F83">
        <v>101</v>
      </c>
      <c r="G83">
        <v>103</v>
      </c>
      <c r="H83">
        <f t="shared" si="13"/>
        <v>-3</v>
      </c>
      <c r="I83">
        <f t="shared" si="14"/>
        <v>0</v>
      </c>
      <c r="J83">
        <f t="shared" si="11"/>
        <v>0.90566037735849059</v>
      </c>
      <c r="K83">
        <f t="shared" si="12"/>
        <v>0.95283018867924529</v>
      </c>
      <c r="L83">
        <f t="shared" si="15"/>
        <v>3</v>
      </c>
      <c r="M83">
        <f t="shared" si="16"/>
        <v>2.8301886792452831E-2</v>
      </c>
      <c r="N83">
        <f t="shared" si="17"/>
        <v>2</v>
      </c>
      <c r="O83">
        <f t="shared" si="18"/>
        <v>1.8867924528301886E-2</v>
      </c>
      <c r="P83"/>
      <c r="Q83"/>
      <c r="R83"/>
      <c r="S83"/>
      <c r="T83"/>
      <c r="U83"/>
      <c r="V83"/>
      <c r="W83"/>
      <c r="X83"/>
      <c r="Y83"/>
      <c r="Z83"/>
      <c r="AA83"/>
      <c r="AB83"/>
      <c r="AC83"/>
      <c r="AD83"/>
      <c r="AE83"/>
      <c r="AF83"/>
      <c r="AG83"/>
      <c r="AH83"/>
      <c r="AI83"/>
      <c r="AJ83"/>
      <c r="AK83"/>
      <c r="AL83"/>
      <c r="AM83"/>
      <c r="AN83"/>
    </row>
    <row r="84" spans="1:40" x14ac:dyDescent="0.25">
      <c r="A84" t="s">
        <v>39</v>
      </c>
      <c r="B84" t="s">
        <v>19</v>
      </c>
      <c r="C84">
        <v>27</v>
      </c>
      <c r="D84">
        <v>5</v>
      </c>
      <c r="E84">
        <v>25</v>
      </c>
      <c r="F84">
        <v>16</v>
      </c>
      <c r="G84">
        <v>17</v>
      </c>
      <c r="H84">
        <f t="shared" si="13"/>
        <v>-10</v>
      </c>
      <c r="I84">
        <f t="shared" si="14"/>
        <v>0.18518518518518517</v>
      </c>
      <c r="J84">
        <f t="shared" si="11"/>
        <v>0.92592592592592593</v>
      </c>
      <c r="K84">
        <f t="shared" si="12"/>
        <v>0.59259259259259256</v>
      </c>
      <c r="L84">
        <f t="shared" si="15"/>
        <v>10</v>
      </c>
      <c r="M84">
        <f t="shared" si="16"/>
        <v>0.37037037037037035</v>
      </c>
      <c r="N84">
        <f t="shared" si="17"/>
        <v>1</v>
      </c>
      <c r="O84">
        <f t="shared" si="18"/>
        <v>3.7037037037037035E-2</v>
      </c>
    </row>
    <row r="85" spans="1:40" x14ac:dyDescent="0.25">
      <c r="A85" t="s">
        <v>22</v>
      </c>
      <c r="B85" t="s">
        <v>19</v>
      </c>
      <c r="C85">
        <v>33</v>
      </c>
      <c r="D85">
        <v>18</v>
      </c>
      <c r="E85">
        <v>24</v>
      </c>
      <c r="F85">
        <v>26</v>
      </c>
      <c r="G85">
        <v>33</v>
      </c>
      <c r="H85">
        <f t="shared" si="13"/>
        <v>0</v>
      </c>
      <c r="I85">
        <f t="shared" si="14"/>
        <v>0.54545454545454541</v>
      </c>
      <c r="J85">
        <f t="shared" si="11"/>
        <v>0.72727272727272729</v>
      </c>
      <c r="K85">
        <f t="shared" si="12"/>
        <v>0.78787878787878785</v>
      </c>
      <c r="L85">
        <f t="shared" si="15"/>
        <v>0</v>
      </c>
      <c r="M85">
        <f t="shared" si="16"/>
        <v>0</v>
      </c>
      <c r="N85">
        <f t="shared" si="17"/>
        <v>7</v>
      </c>
      <c r="O85">
        <f t="shared" si="18"/>
        <v>0.21212121212121213</v>
      </c>
    </row>
    <row r="86" spans="1:40" x14ac:dyDescent="0.25">
      <c r="A86" t="s">
        <v>56</v>
      </c>
      <c r="B86" t="s">
        <v>19</v>
      </c>
      <c r="C86">
        <v>90</v>
      </c>
      <c r="D86">
        <v>45</v>
      </c>
      <c r="E86">
        <v>52</v>
      </c>
      <c r="F86">
        <v>55</v>
      </c>
      <c r="G86">
        <v>55</v>
      </c>
      <c r="H86">
        <f t="shared" si="13"/>
        <v>-35</v>
      </c>
      <c r="I86">
        <f t="shared" si="14"/>
        <v>0.5</v>
      </c>
      <c r="J86">
        <f t="shared" si="11"/>
        <v>0.57777777777777772</v>
      </c>
      <c r="K86">
        <f t="shared" si="12"/>
        <v>0.61111111111111116</v>
      </c>
      <c r="L86">
        <f t="shared" si="15"/>
        <v>35</v>
      </c>
      <c r="M86">
        <f t="shared" si="16"/>
        <v>0.3888888888888889</v>
      </c>
      <c r="N86">
        <f t="shared" si="17"/>
        <v>0</v>
      </c>
      <c r="O86">
        <f t="shared" si="18"/>
        <v>0</v>
      </c>
    </row>
    <row r="87" spans="1:40" x14ac:dyDescent="0.25">
      <c r="A87" t="s">
        <v>99</v>
      </c>
      <c r="B87" t="s">
        <v>19</v>
      </c>
      <c r="C87">
        <v>25</v>
      </c>
      <c r="D87">
        <v>19</v>
      </c>
      <c r="E87">
        <v>23</v>
      </c>
      <c r="F87">
        <v>23</v>
      </c>
      <c r="G87">
        <v>24</v>
      </c>
      <c r="H87">
        <f t="shared" si="13"/>
        <v>-1</v>
      </c>
      <c r="I87">
        <f t="shared" si="14"/>
        <v>0.76</v>
      </c>
      <c r="J87">
        <f t="shared" si="11"/>
        <v>0.92</v>
      </c>
      <c r="K87">
        <f t="shared" si="12"/>
        <v>0.92</v>
      </c>
      <c r="L87">
        <f t="shared" si="15"/>
        <v>1</v>
      </c>
      <c r="M87">
        <f t="shared" si="16"/>
        <v>0.04</v>
      </c>
      <c r="N87">
        <f t="shared" si="17"/>
        <v>1</v>
      </c>
      <c r="O87">
        <f t="shared" si="18"/>
        <v>0.04</v>
      </c>
    </row>
    <row r="88" spans="1:40" x14ac:dyDescent="0.25">
      <c r="A88" t="s">
        <v>43</v>
      </c>
      <c r="B88" t="s">
        <v>19</v>
      </c>
      <c r="C88">
        <v>18</v>
      </c>
      <c r="D88">
        <v>9</v>
      </c>
      <c r="E88">
        <v>13</v>
      </c>
      <c r="F88">
        <v>15</v>
      </c>
      <c r="G88">
        <v>15</v>
      </c>
      <c r="H88">
        <f t="shared" si="13"/>
        <v>-3</v>
      </c>
      <c r="I88">
        <f t="shared" si="14"/>
        <v>0.5</v>
      </c>
      <c r="J88">
        <f t="shared" si="11"/>
        <v>0.72222222222222221</v>
      </c>
      <c r="K88">
        <f t="shared" si="12"/>
        <v>0.83333333333333337</v>
      </c>
      <c r="L88">
        <f t="shared" si="15"/>
        <v>3</v>
      </c>
      <c r="M88">
        <f t="shared" si="16"/>
        <v>0.16666666666666666</v>
      </c>
      <c r="N88">
        <f t="shared" si="17"/>
        <v>0</v>
      </c>
      <c r="O88">
        <f t="shared" si="18"/>
        <v>0</v>
      </c>
    </row>
    <row r="89" spans="1:40" x14ac:dyDescent="0.25">
      <c r="A89" t="s">
        <v>165</v>
      </c>
      <c r="B89" t="s">
        <v>19</v>
      </c>
      <c r="C89">
        <v>54</v>
      </c>
      <c r="D89">
        <v>43</v>
      </c>
      <c r="E89">
        <v>49</v>
      </c>
      <c r="F89">
        <v>52</v>
      </c>
      <c r="G89">
        <v>52</v>
      </c>
      <c r="H89">
        <f t="shared" si="13"/>
        <v>-2</v>
      </c>
      <c r="I89">
        <f t="shared" si="14"/>
        <v>0.79629629629629628</v>
      </c>
      <c r="J89">
        <f t="shared" si="11"/>
        <v>0.90740740740740744</v>
      </c>
      <c r="K89">
        <f t="shared" si="12"/>
        <v>0.96296296296296291</v>
      </c>
      <c r="L89">
        <f t="shared" si="15"/>
        <v>2</v>
      </c>
      <c r="M89">
        <f t="shared" si="16"/>
        <v>3.7037037037037035E-2</v>
      </c>
      <c r="N89">
        <f t="shared" si="17"/>
        <v>0</v>
      </c>
      <c r="O89">
        <f t="shared" si="18"/>
        <v>0</v>
      </c>
    </row>
    <row r="90" spans="1:40" x14ac:dyDescent="0.25">
      <c r="A90" t="s">
        <v>207</v>
      </c>
      <c r="B90" t="s">
        <v>162</v>
      </c>
      <c r="C90">
        <v>16</v>
      </c>
      <c r="D90">
        <v>7</v>
      </c>
      <c r="E90">
        <v>10</v>
      </c>
      <c r="F90">
        <v>11</v>
      </c>
      <c r="G90">
        <v>13</v>
      </c>
      <c r="H90">
        <f t="shared" si="13"/>
        <v>-3</v>
      </c>
      <c r="I90">
        <f t="shared" si="14"/>
        <v>0.4375</v>
      </c>
      <c r="J90">
        <f t="shared" ref="J90:J121" si="19">E90/C90</f>
        <v>0.625</v>
      </c>
      <c r="K90">
        <f t="shared" si="12"/>
        <v>0.6875</v>
      </c>
      <c r="L90">
        <f t="shared" si="15"/>
        <v>3</v>
      </c>
      <c r="M90">
        <f t="shared" si="16"/>
        <v>0.1875</v>
      </c>
      <c r="N90">
        <f t="shared" si="17"/>
        <v>2</v>
      </c>
      <c r="O90">
        <f t="shared" si="18"/>
        <v>0.125</v>
      </c>
    </row>
    <row r="91" spans="1:40" x14ac:dyDescent="0.25">
      <c r="A91" t="s">
        <v>239</v>
      </c>
      <c r="B91" t="s">
        <v>19</v>
      </c>
      <c r="C91">
        <v>65</v>
      </c>
      <c r="D91">
        <v>38</v>
      </c>
      <c r="E91">
        <v>45</v>
      </c>
      <c r="F91">
        <v>49</v>
      </c>
      <c r="G91">
        <v>51</v>
      </c>
      <c r="H91">
        <f t="shared" si="13"/>
        <v>-14</v>
      </c>
      <c r="I91">
        <f t="shared" si="14"/>
        <v>0.58461538461538465</v>
      </c>
      <c r="J91">
        <f t="shared" si="19"/>
        <v>0.69230769230769229</v>
      </c>
      <c r="K91">
        <f t="shared" si="12"/>
        <v>0.75384615384615383</v>
      </c>
      <c r="L91">
        <f t="shared" si="15"/>
        <v>14</v>
      </c>
      <c r="M91">
        <f t="shared" si="16"/>
        <v>0.2153846153846154</v>
      </c>
      <c r="N91">
        <f t="shared" si="17"/>
        <v>2</v>
      </c>
      <c r="O91">
        <f t="shared" si="18"/>
        <v>3.0769230769230771E-2</v>
      </c>
    </row>
    <row r="92" spans="1:40" x14ac:dyDescent="0.25">
      <c r="A92" t="s">
        <v>235</v>
      </c>
      <c r="B92" t="s">
        <v>19</v>
      </c>
      <c r="C92">
        <v>72</v>
      </c>
      <c r="D92">
        <v>20</v>
      </c>
      <c r="E92">
        <v>44</v>
      </c>
      <c r="F92">
        <v>51</v>
      </c>
      <c r="G92">
        <v>54</v>
      </c>
      <c r="H92">
        <f t="shared" si="13"/>
        <v>-18</v>
      </c>
      <c r="I92">
        <f t="shared" si="14"/>
        <v>0.27777777777777779</v>
      </c>
      <c r="J92">
        <f t="shared" si="19"/>
        <v>0.61111111111111116</v>
      </c>
      <c r="K92">
        <f t="shared" si="12"/>
        <v>0.70833333333333337</v>
      </c>
      <c r="L92">
        <f t="shared" si="15"/>
        <v>18</v>
      </c>
      <c r="M92">
        <f t="shared" si="16"/>
        <v>0.25</v>
      </c>
      <c r="N92">
        <f t="shared" si="17"/>
        <v>3</v>
      </c>
      <c r="O92">
        <f t="shared" si="18"/>
        <v>4.1666666666666664E-2</v>
      </c>
    </row>
    <row r="93" spans="1:40" x14ac:dyDescent="0.25">
      <c r="A93" s="12" t="s">
        <v>135</v>
      </c>
      <c r="B93" s="16" t="s">
        <v>19</v>
      </c>
      <c r="C93" s="2">
        <v>32</v>
      </c>
      <c r="D93" s="2">
        <v>23</v>
      </c>
      <c r="E93" s="2">
        <v>25</v>
      </c>
      <c r="F93" s="2">
        <v>25</v>
      </c>
      <c r="G93" s="2">
        <v>25</v>
      </c>
      <c r="H93" s="2">
        <f t="shared" si="13"/>
        <v>-7</v>
      </c>
      <c r="I93" s="19">
        <f t="shared" si="14"/>
        <v>0.71875</v>
      </c>
      <c r="J93" s="19">
        <f t="shared" si="19"/>
        <v>0.78125</v>
      </c>
      <c r="K93" s="19">
        <f t="shared" si="12"/>
        <v>0.78125</v>
      </c>
      <c r="L93" s="2">
        <f t="shared" si="15"/>
        <v>7</v>
      </c>
      <c r="M93" s="19">
        <f t="shared" si="16"/>
        <v>0.21875</v>
      </c>
      <c r="N93" s="25">
        <f t="shared" si="17"/>
        <v>0</v>
      </c>
      <c r="O93" s="19">
        <f t="shared" si="18"/>
        <v>0</v>
      </c>
    </row>
    <row r="94" spans="1:40" x14ac:dyDescent="0.25">
      <c r="A94" t="s">
        <v>92</v>
      </c>
      <c r="B94" s="2" t="s">
        <v>19</v>
      </c>
      <c r="C94" s="2">
        <v>45</v>
      </c>
      <c r="D94" s="2">
        <v>20</v>
      </c>
      <c r="E94" s="2">
        <v>34</v>
      </c>
      <c r="F94" s="2">
        <v>39</v>
      </c>
      <c r="G94" s="2">
        <v>39</v>
      </c>
      <c r="H94" s="2">
        <f t="shared" si="13"/>
        <v>-6</v>
      </c>
      <c r="I94" s="19">
        <f t="shared" si="14"/>
        <v>0.44444444444444442</v>
      </c>
      <c r="J94" s="19">
        <f t="shared" si="19"/>
        <v>0.75555555555555554</v>
      </c>
      <c r="K94" s="19">
        <f t="shared" ref="K94:K129" si="20">F94/C94</f>
        <v>0.8666666666666667</v>
      </c>
      <c r="L94" s="2">
        <f t="shared" si="15"/>
        <v>6</v>
      </c>
      <c r="M94" s="19">
        <f t="shared" si="16"/>
        <v>0.13333333333333333</v>
      </c>
      <c r="N94" s="25">
        <f t="shared" si="17"/>
        <v>0</v>
      </c>
      <c r="O94" s="19">
        <f t="shared" si="18"/>
        <v>0</v>
      </c>
    </row>
    <row r="95" spans="1:40" x14ac:dyDescent="0.25">
      <c r="A95" t="s">
        <v>136</v>
      </c>
      <c r="B95" s="2" t="s">
        <v>19</v>
      </c>
      <c r="C95" s="2">
        <v>191</v>
      </c>
      <c r="D95" s="2">
        <v>81</v>
      </c>
      <c r="E95" s="2">
        <v>121</v>
      </c>
      <c r="F95" s="2">
        <v>133</v>
      </c>
      <c r="G95" s="2">
        <v>137</v>
      </c>
      <c r="H95" s="2">
        <f t="shared" si="13"/>
        <v>-54</v>
      </c>
      <c r="I95" s="19">
        <f t="shared" si="14"/>
        <v>0.42408376963350786</v>
      </c>
      <c r="J95" s="19">
        <f t="shared" si="19"/>
        <v>0.63350785340314131</v>
      </c>
      <c r="K95" s="19">
        <f t="shared" si="20"/>
        <v>0.69633507853403143</v>
      </c>
      <c r="L95" s="2">
        <f t="shared" si="15"/>
        <v>54</v>
      </c>
      <c r="M95" s="19">
        <f t="shared" si="16"/>
        <v>0.28272251308900526</v>
      </c>
      <c r="N95" s="25">
        <f t="shared" si="17"/>
        <v>4</v>
      </c>
      <c r="O95" s="19">
        <f t="shared" si="18"/>
        <v>2.0942408376963352E-2</v>
      </c>
    </row>
    <row r="96" spans="1:40" x14ac:dyDescent="0.25">
      <c r="A96" t="s">
        <v>32</v>
      </c>
      <c r="B96" s="16" t="s">
        <v>19</v>
      </c>
      <c r="C96" s="2">
        <v>24</v>
      </c>
      <c r="D96" s="2">
        <v>11</v>
      </c>
      <c r="E96" s="2">
        <v>15</v>
      </c>
      <c r="F96" s="2">
        <v>15</v>
      </c>
      <c r="G96" s="2">
        <v>16</v>
      </c>
      <c r="H96" s="2">
        <f t="shared" si="13"/>
        <v>-8</v>
      </c>
      <c r="I96" s="19">
        <f t="shared" si="14"/>
        <v>0.45833333333333331</v>
      </c>
      <c r="J96" s="19">
        <f t="shared" si="19"/>
        <v>0.625</v>
      </c>
      <c r="K96" s="19">
        <f t="shared" si="20"/>
        <v>0.625</v>
      </c>
      <c r="L96" s="2">
        <f t="shared" si="15"/>
        <v>8</v>
      </c>
      <c r="M96" s="19">
        <f t="shared" si="16"/>
        <v>0.33333333333333331</v>
      </c>
      <c r="N96" s="25">
        <f t="shared" si="17"/>
        <v>1</v>
      </c>
      <c r="O96" s="19">
        <f t="shared" si="18"/>
        <v>4.1666666666666664E-2</v>
      </c>
    </row>
    <row r="97" spans="1:15" x14ac:dyDescent="0.25">
      <c r="A97" t="s">
        <v>29</v>
      </c>
      <c r="B97" s="16" t="s">
        <v>19</v>
      </c>
      <c r="C97" s="16">
        <v>65</v>
      </c>
      <c r="D97" s="16">
        <v>19</v>
      </c>
      <c r="E97" s="16">
        <v>36</v>
      </c>
      <c r="F97" s="16">
        <v>40</v>
      </c>
      <c r="G97" s="16">
        <v>46</v>
      </c>
      <c r="H97" s="16">
        <f t="shared" si="13"/>
        <v>-19</v>
      </c>
      <c r="I97" s="19">
        <f t="shared" si="14"/>
        <v>0.29230769230769232</v>
      </c>
      <c r="J97" s="19">
        <f t="shared" si="19"/>
        <v>0.55384615384615388</v>
      </c>
      <c r="K97" s="19">
        <f t="shared" si="20"/>
        <v>0.61538461538461542</v>
      </c>
      <c r="L97" s="2">
        <f t="shared" si="15"/>
        <v>19</v>
      </c>
      <c r="M97" s="19">
        <f t="shared" si="16"/>
        <v>0.29230769230769232</v>
      </c>
      <c r="N97" s="25">
        <f t="shared" si="17"/>
        <v>6</v>
      </c>
      <c r="O97" s="19">
        <f t="shared" si="18"/>
        <v>9.2307692307692313E-2</v>
      </c>
    </row>
    <row r="98" spans="1:15" x14ac:dyDescent="0.25">
      <c r="A98" t="s">
        <v>171</v>
      </c>
      <c r="B98" s="2" t="s">
        <v>19</v>
      </c>
      <c r="C98" s="2">
        <v>16</v>
      </c>
      <c r="D98" s="2">
        <v>12</v>
      </c>
      <c r="E98" s="2">
        <v>13</v>
      </c>
      <c r="F98" s="2">
        <v>14</v>
      </c>
      <c r="G98" s="2">
        <v>14</v>
      </c>
      <c r="H98" s="2">
        <f t="shared" ref="H98:H121" si="21">G98-C98</f>
        <v>-2</v>
      </c>
      <c r="I98" s="19">
        <f t="shared" si="14"/>
        <v>0.75</v>
      </c>
      <c r="J98" s="19">
        <f t="shared" si="19"/>
        <v>0.8125</v>
      </c>
      <c r="K98" s="19">
        <f t="shared" si="20"/>
        <v>0.875</v>
      </c>
      <c r="L98" s="2">
        <f t="shared" si="15"/>
        <v>2</v>
      </c>
      <c r="M98" s="19">
        <f t="shared" si="16"/>
        <v>0.125</v>
      </c>
      <c r="N98" s="25">
        <f t="shared" si="17"/>
        <v>0</v>
      </c>
      <c r="O98" s="19">
        <f t="shared" si="18"/>
        <v>0</v>
      </c>
    </row>
    <row r="99" spans="1:15" x14ac:dyDescent="0.25">
      <c r="A99" t="s">
        <v>132</v>
      </c>
      <c r="B99" s="2" t="s">
        <v>19</v>
      </c>
      <c r="C99" s="2">
        <v>22</v>
      </c>
      <c r="D99" s="2">
        <v>5</v>
      </c>
      <c r="E99" s="2">
        <v>13</v>
      </c>
      <c r="F99" s="2">
        <v>17</v>
      </c>
      <c r="G99" s="2">
        <v>19</v>
      </c>
      <c r="H99" s="2">
        <f t="shared" si="21"/>
        <v>-3</v>
      </c>
      <c r="I99" s="19">
        <f t="shared" si="14"/>
        <v>0.22727272727272727</v>
      </c>
      <c r="J99" s="19">
        <f t="shared" si="19"/>
        <v>0.59090909090909094</v>
      </c>
      <c r="K99" s="19">
        <f t="shared" si="20"/>
        <v>0.77272727272727271</v>
      </c>
      <c r="L99" s="2">
        <f t="shared" si="15"/>
        <v>3</v>
      </c>
      <c r="M99" s="19">
        <f t="shared" si="16"/>
        <v>0.13636363636363635</v>
      </c>
      <c r="N99" s="25">
        <f t="shared" si="17"/>
        <v>2</v>
      </c>
      <c r="O99" s="19">
        <f t="shared" si="18"/>
        <v>9.0909090909090912E-2</v>
      </c>
    </row>
    <row r="100" spans="1:15" x14ac:dyDescent="0.25">
      <c r="A100" t="s">
        <v>90</v>
      </c>
      <c r="B100" s="2" t="s">
        <v>19</v>
      </c>
      <c r="C100" s="2">
        <v>64</v>
      </c>
      <c r="D100" s="2">
        <v>42</v>
      </c>
      <c r="E100" s="2">
        <v>60</v>
      </c>
      <c r="F100" s="2">
        <v>60</v>
      </c>
      <c r="G100" s="2">
        <v>61</v>
      </c>
      <c r="H100" s="2">
        <f t="shared" si="21"/>
        <v>-3</v>
      </c>
      <c r="I100" s="19">
        <f t="shared" si="14"/>
        <v>0.65625</v>
      </c>
      <c r="J100" s="19">
        <f t="shared" si="19"/>
        <v>0.9375</v>
      </c>
      <c r="K100" s="19">
        <f t="shared" si="20"/>
        <v>0.9375</v>
      </c>
      <c r="L100" s="2">
        <f t="shared" si="15"/>
        <v>3</v>
      </c>
      <c r="M100" s="19">
        <f t="shared" si="16"/>
        <v>4.6875E-2</v>
      </c>
      <c r="N100" s="25">
        <f t="shared" si="17"/>
        <v>1</v>
      </c>
      <c r="O100" s="19">
        <f t="shared" si="18"/>
        <v>1.5625E-2</v>
      </c>
    </row>
    <row r="101" spans="1:15" x14ac:dyDescent="0.25">
      <c r="A101" t="s">
        <v>188</v>
      </c>
      <c r="B101" s="16" t="s">
        <v>19</v>
      </c>
      <c r="C101" s="16">
        <v>209</v>
      </c>
      <c r="D101" s="16">
        <v>0</v>
      </c>
      <c r="E101" s="16">
        <v>178</v>
      </c>
      <c r="F101" s="16">
        <v>184</v>
      </c>
      <c r="G101" s="16">
        <v>209</v>
      </c>
      <c r="H101" s="16">
        <f t="shared" si="21"/>
        <v>0</v>
      </c>
      <c r="I101" s="19">
        <f t="shared" si="14"/>
        <v>0</v>
      </c>
      <c r="J101" s="19">
        <f t="shared" si="19"/>
        <v>0.85167464114832536</v>
      </c>
      <c r="K101" s="19">
        <f t="shared" si="20"/>
        <v>0.88038277511961727</v>
      </c>
      <c r="L101" s="2">
        <f t="shared" si="15"/>
        <v>0</v>
      </c>
      <c r="M101" s="19">
        <f t="shared" si="16"/>
        <v>0</v>
      </c>
      <c r="N101" s="25">
        <f t="shared" si="17"/>
        <v>25</v>
      </c>
      <c r="O101" s="19">
        <f t="shared" si="18"/>
        <v>0.11961722488038277</v>
      </c>
    </row>
    <row r="102" spans="1:15" x14ac:dyDescent="0.25">
      <c r="A102" t="s">
        <v>70</v>
      </c>
      <c r="B102" s="2" t="s">
        <v>19</v>
      </c>
      <c r="C102" s="2">
        <v>28</v>
      </c>
      <c r="D102" s="2">
        <v>3</v>
      </c>
      <c r="E102" s="2">
        <v>10</v>
      </c>
      <c r="F102" s="2">
        <v>18</v>
      </c>
      <c r="G102" s="2">
        <v>20</v>
      </c>
      <c r="H102" s="2">
        <f t="shared" si="21"/>
        <v>-8</v>
      </c>
      <c r="I102" s="19">
        <f t="shared" si="14"/>
        <v>0.10714285714285714</v>
      </c>
      <c r="J102" s="19">
        <f t="shared" si="19"/>
        <v>0.35714285714285715</v>
      </c>
      <c r="K102" s="19">
        <f t="shared" si="20"/>
        <v>0.6428571428571429</v>
      </c>
      <c r="L102" s="2">
        <f t="shared" si="15"/>
        <v>8</v>
      </c>
      <c r="M102" s="19">
        <f t="shared" si="16"/>
        <v>0.2857142857142857</v>
      </c>
      <c r="N102" s="25">
        <f t="shared" si="17"/>
        <v>2</v>
      </c>
      <c r="O102" s="19">
        <f t="shared" si="18"/>
        <v>7.1428571428571425E-2</v>
      </c>
    </row>
    <row r="103" spans="1:15" s="12" customFormat="1" x14ac:dyDescent="0.25">
      <c r="A103" t="s">
        <v>28</v>
      </c>
      <c r="B103" s="16" t="s">
        <v>19</v>
      </c>
      <c r="C103" s="2">
        <v>48</v>
      </c>
      <c r="D103" s="2">
        <v>31</v>
      </c>
      <c r="E103" s="2">
        <v>33</v>
      </c>
      <c r="F103" s="2">
        <v>34</v>
      </c>
      <c r="G103" s="2">
        <v>36</v>
      </c>
      <c r="H103" s="2">
        <f t="shared" si="21"/>
        <v>-12</v>
      </c>
      <c r="I103" s="19">
        <f t="shared" si="14"/>
        <v>0.64583333333333337</v>
      </c>
      <c r="J103" s="19">
        <f t="shared" si="19"/>
        <v>0.6875</v>
      </c>
      <c r="K103" s="19">
        <f t="shared" si="20"/>
        <v>0.70833333333333337</v>
      </c>
      <c r="L103" s="2">
        <f t="shared" si="15"/>
        <v>12</v>
      </c>
      <c r="M103" s="19">
        <f t="shared" si="16"/>
        <v>0.25</v>
      </c>
      <c r="N103" s="25">
        <f t="shared" si="17"/>
        <v>2</v>
      </c>
      <c r="O103" s="19">
        <f t="shared" si="18"/>
        <v>4.1666666666666664E-2</v>
      </c>
    </row>
    <row r="104" spans="1:15" s="12" customFormat="1" x14ac:dyDescent="0.25">
      <c r="A104" t="s">
        <v>198</v>
      </c>
      <c r="B104" s="2" t="s">
        <v>19</v>
      </c>
      <c r="C104" s="2">
        <v>24</v>
      </c>
      <c r="D104" s="2">
        <v>5</v>
      </c>
      <c r="E104" s="2">
        <v>10</v>
      </c>
      <c r="F104" s="2">
        <v>14</v>
      </c>
      <c r="G104" s="2">
        <v>14</v>
      </c>
      <c r="H104" s="2">
        <f t="shared" si="21"/>
        <v>-10</v>
      </c>
      <c r="I104" s="19">
        <f t="shared" si="14"/>
        <v>0.20833333333333334</v>
      </c>
      <c r="J104" s="19">
        <f t="shared" si="19"/>
        <v>0.41666666666666669</v>
      </c>
      <c r="K104" s="19">
        <f t="shared" si="20"/>
        <v>0.58333333333333337</v>
      </c>
      <c r="L104" s="2">
        <f t="shared" si="15"/>
        <v>10</v>
      </c>
      <c r="M104" s="19">
        <f t="shared" si="16"/>
        <v>0.41666666666666669</v>
      </c>
      <c r="N104" s="25">
        <f t="shared" si="17"/>
        <v>0</v>
      </c>
      <c r="O104" s="19">
        <f t="shared" si="18"/>
        <v>0</v>
      </c>
    </row>
    <row r="105" spans="1:15" x14ac:dyDescent="0.25">
      <c r="A105" t="s">
        <v>244</v>
      </c>
      <c r="B105" s="2" t="s">
        <v>19</v>
      </c>
      <c r="C105" s="2">
        <v>16</v>
      </c>
      <c r="D105" s="2">
        <v>13</v>
      </c>
      <c r="E105" s="2">
        <v>16</v>
      </c>
      <c r="F105" s="2">
        <v>16</v>
      </c>
      <c r="G105" s="2">
        <v>16</v>
      </c>
      <c r="H105" s="2">
        <f t="shared" si="21"/>
        <v>0</v>
      </c>
      <c r="I105" s="19">
        <f t="shared" si="14"/>
        <v>0.8125</v>
      </c>
      <c r="J105" s="19">
        <f t="shared" si="19"/>
        <v>1</v>
      </c>
      <c r="K105" s="19">
        <f t="shared" si="20"/>
        <v>1</v>
      </c>
      <c r="L105" s="2">
        <f t="shared" si="15"/>
        <v>0</v>
      </c>
      <c r="M105" s="19">
        <f t="shared" si="16"/>
        <v>0</v>
      </c>
      <c r="N105" s="25">
        <f t="shared" si="17"/>
        <v>0</v>
      </c>
      <c r="O105" s="19">
        <f t="shared" si="18"/>
        <v>0</v>
      </c>
    </row>
    <row r="106" spans="1:15" x14ac:dyDescent="0.25">
      <c r="A106" s="12" t="s">
        <v>160</v>
      </c>
      <c r="B106" s="16" t="s">
        <v>162</v>
      </c>
      <c r="C106" s="2">
        <v>47</v>
      </c>
      <c r="D106" s="2">
        <v>12</v>
      </c>
      <c r="E106" s="2">
        <v>28</v>
      </c>
      <c r="F106" s="2">
        <v>36</v>
      </c>
      <c r="G106" s="2">
        <v>37</v>
      </c>
      <c r="H106" s="2">
        <f t="shared" si="21"/>
        <v>-10</v>
      </c>
      <c r="I106" s="19">
        <f t="shared" si="14"/>
        <v>0.25531914893617019</v>
      </c>
      <c r="J106" s="19">
        <f t="shared" si="19"/>
        <v>0.5957446808510638</v>
      </c>
      <c r="K106" s="19">
        <f t="shared" si="20"/>
        <v>0.76595744680851063</v>
      </c>
      <c r="L106" s="2">
        <f t="shared" si="15"/>
        <v>10</v>
      </c>
      <c r="M106" s="19">
        <f t="shared" si="16"/>
        <v>0.21276595744680851</v>
      </c>
      <c r="N106" s="25">
        <f t="shared" si="17"/>
        <v>1</v>
      </c>
      <c r="O106" s="19">
        <f t="shared" si="18"/>
        <v>2.1276595744680851E-2</v>
      </c>
    </row>
    <row r="107" spans="1:15" x14ac:dyDescent="0.25">
      <c r="A107" t="s">
        <v>41</v>
      </c>
      <c r="B107" s="16" t="s">
        <v>19</v>
      </c>
      <c r="C107" s="2">
        <v>28</v>
      </c>
      <c r="D107" s="2">
        <v>13</v>
      </c>
      <c r="E107" s="2">
        <v>21</v>
      </c>
      <c r="F107" s="2">
        <v>22</v>
      </c>
      <c r="G107" s="2">
        <v>23</v>
      </c>
      <c r="H107" s="2">
        <f t="shared" si="21"/>
        <v>-5</v>
      </c>
      <c r="I107" s="19">
        <f t="shared" si="14"/>
        <v>0.4642857142857143</v>
      </c>
      <c r="J107" s="19">
        <f t="shared" si="19"/>
        <v>0.75</v>
      </c>
      <c r="K107" s="19">
        <f t="shared" si="20"/>
        <v>0.7857142857142857</v>
      </c>
      <c r="L107" s="2">
        <f t="shared" si="15"/>
        <v>5</v>
      </c>
      <c r="M107" s="19">
        <f t="shared" si="16"/>
        <v>0.17857142857142858</v>
      </c>
      <c r="N107" s="25">
        <f t="shared" si="17"/>
        <v>1</v>
      </c>
      <c r="O107" s="19">
        <f t="shared" si="18"/>
        <v>3.5714285714285712E-2</v>
      </c>
    </row>
    <row r="108" spans="1:15" x14ac:dyDescent="0.25">
      <c r="A108" t="s">
        <v>158</v>
      </c>
      <c r="B108" s="2" t="s">
        <v>159</v>
      </c>
      <c r="C108" s="2">
        <v>106</v>
      </c>
      <c r="D108" s="2">
        <v>89</v>
      </c>
      <c r="E108" s="2">
        <v>100</v>
      </c>
      <c r="F108" s="2">
        <v>100</v>
      </c>
      <c r="G108" s="2">
        <v>100</v>
      </c>
      <c r="H108" s="2">
        <f t="shared" si="21"/>
        <v>-6</v>
      </c>
      <c r="I108" s="19">
        <f t="shared" si="14"/>
        <v>0.839622641509434</v>
      </c>
      <c r="J108" s="19">
        <f t="shared" si="19"/>
        <v>0.94339622641509435</v>
      </c>
      <c r="K108" s="19">
        <f t="shared" si="20"/>
        <v>0.94339622641509435</v>
      </c>
      <c r="L108" s="2">
        <f t="shared" si="15"/>
        <v>6</v>
      </c>
      <c r="M108" s="19">
        <f t="shared" si="16"/>
        <v>5.6603773584905662E-2</v>
      </c>
      <c r="N108" s="25">
        <f t="shared" si="17"/>
        <v>0</v>
      </c>
      <c r="O108" s="19">
        <f t="shared" si="18"/>
        <v>0</v>
      </c>
    </row>
    <row r="109" spans="1:15" x14ac:dyDescent="0.25">
      <c r="A109" t="s">
        <v>75</v>
      </c>
      <c r="B109" s="2" t="s">
        <v>19</v>
      </c>
      <c r="C109" s="2">
        <v>52</v>
      </c>
      <c r="D109" s="2">
        <v>11</v>
      </c>
      <c r="E109" s="2">
        <v>37</v>
      </c>
      <c r="F109" s="2">
        <v>43</v>
      </c>
      <c r="G109" s="2">
        <v>44</v>
      </c>
      <c r="H109" s="2">
        <f t="shared" si="21"/>
        <v>-8</v>
      </c>
      <c r="I109" s="19">
        <f t="shared" si="14"/>
        <v>0.21153846153846154</v>
      </c>
      <c r="J109" s="19">
        <f t="shared" si="19"/>
        <v>0.71153846153846156</v>
      </c>
      <c r="K109" s="19">
        <f t="shared" si="20"/>
        <v>0.82692307692307687</v>
      </c>
      <c r="L109" s="2">
        <f t="shared" si="15"/>
        <v>8</v>
      </c>
      <c r="M109" s="19">
        <f t="shared" si="16"/>
        <v>0.15384615384615385</v>
      </c>
      <c r="N109" s="25">
        <f t="shared" si="17"/>
        <v>1</v>
      </c>
      <c r="O109" s="19">
        <f t="shared" si="18"/>
        <v>1.9230769230769232E-2</v>
      </c>
    </row>
    <row r="110" spans="1:15" x14ac:dyDescent="0.25">
      <c r="A110" t="s">
        <v>85</v>
      </c>
      <c r="B110" s="2" t="s">
        <v>19</v>
      </c>
      <c r="C110" s="2">
        <v>61</v>
      </c>
      <c r="D110" s="2">
        <v>36</v>
      </c>
      <c r="E110" s="2">
        <v>53</v>
      </c>
      <c r="F110" s="2">
        <v>57</v>
      </c>
      <c r="G110" s="2">
        <v>60</v>
      </c>
      <c r="H110" s="2">
        <f t="shared" si="21"/>
        <v>-1</v>
      </c>
      <c r="I110" s="19">
        <f t="shared" si="14"/>
        <v>0.5901639344262295</v>
      </c>
      <c r="J110" s="19">
        <f t="shared" si="19"/>
        <v>0.86885245901639341</v>
      </c>
      <c r="K110" s="19">
        <f t="shared" si="20"/>
        <v>0.93442622950819676</v>
      </c>
      <c r="L110" s="2">
        <f t="shared" si="15"/>
        <v>1</v>
      </c>
      <c r="M110" s="19">
        <f t="shared" si="16"/>
        <v>1.6393442622950821E-2</v>
      </c>
      <c r="N110" s="25">
        <f t="shared" si="17"/>
        <v>3</v>
      </c>
      <c r="O110" s="19">
        <f t="shared" si="18"/>
        <v>4.9180327868852458E-2</v>
      </c>
    </row>
    <row r="111" spans="1:15" x14ac:dyDescent="0.25">
      <c r="A111" s="12" t="s">
        <v>209</v>
      </c>
      <c r="B111" s="16" t="s">
        <v>19</v>
      </c>
      <c r="C111" s="16">
        <v>114</v>
      </c>
      <c r="D111" s="16">
        <v>4</v>
      </c>
      <c r="E111" s="16">
        <v>85</v>
      </c>
      <c r="F111" s="16">
        <v>101</v>
      </c>
      <c r="G111" s="16">
        <v>114</v>
      </c>
      <c r="H111" s="16">
        <f t="shared" si="21"/>
        <v>0</v>
      </c>
      <c r="I111" s="19">
        <f t="shared" si="14"/>
        <v>3.5087719298245612E-2</v>
      </c>
      <c r="J111" s="19">
        <f t="shared" si="19"/>
        <v>0.74561403508771928</v>
      </c>
      <c r="K111" s="19">
        <f t="shared" si="20"/>
        <v>0.88596491228070173</v>
      </c>
      <c r="L111" s="2">
        <f t="shared" si="15"/>
        <v>0</v>
      </c>
      <c r="M111" s="19">
        <f t="shared" si="16"/>
        <v>0</v>
      </c>
      <c r="N111" s="25">
        <f t="shared" si="17"/>
        <v>13</v>
      </c>
      <c r="O111" s="19">
        <f t="shared" si="18"/>
        <v>0.11403508771929824</v>
      </c>
    </row>
    <row r="112" spans="1:15" x14ac:dyDescent="0.25">
      <c r="A112" t="s">
        <v>140</v>
      </c>
      <c r="B112" s="2" t="s">
        <v>19</v>
      </c>
      <c r="C112" s="2">
        <v>28</v>
      </c>
      <c r="D112" s="2">
        <v>14</v>
      </c>
      <c r="E112" s="2">
        <v>18</v>
      </c>
      <c r="F112" s="2">
        <v>20</v>
      </c>
      <c r="G112" s="2">
        <v>20</v>
      </c>
      <c r="H112" s="2">
        <f t="shared" si="21"/>
        <v>-8</v>
      </c>
      <c r="I112" s="19">
        <f t="shared" si="14"/>
        <v>0.5</v>
      </c>
      <c r="J112" s="19">
        <f t="shared" si="19"/>
        <v>0.6428571428571429</v>
      </c>
      <c r="K112" s="19">
        <f t="shared" si="20"/>
        <v>0.7142857142857143</v>
      </c>
      <c r="L112" s="2">
        <f t="shared" si="15"/>
        <v>8</v>
      </c>
      <c r="M112" s="19">
        <f t="shared" si="16"/>
        <v>0.2857142857142857</v>
      </c>
      <c r="N112" s="25">
        <f t="shared" si="17"/>
        <v>0</v>
      </c>
      <c r="O112" s="19">
        <f t="shared" si="18"/>
        <v>0</v>
      </c>
    </row>
    <row r="113" spans="1:15" x14ac:dyDescent="0.25">
      <c r="A113" t="s">
        <v>26</v>
      </c>
      <c r="B113" s="2" t="s">
        <v>19</v>
      </c>
      <c r="C113" s="2">
        <v>83</v>
      </c>
      <c r="D113" s="2">
        <v>15</v>
      </c>
      <c r="E113" s="2">
        <v>36</v>
      </c>
      <c r="F113" s="2">
        <v>42</v>
      </c>
      <c r="G113" s="2">
        <v>83</v>
      </c>
      <c r="H113" s="2">
        <f t="shared" si="21"/>
        <v>0</v>
      </c>
      <c r="I113" s="19">
        <f t="shared" si="14"/>
        <v>0.18072289156626506</v>
      </c>
      <c r="J113" s="19">
        <f t="shared" si="19"/>
        <v>0.43373493975903615</v>
      </c>
      <c r="K113" s="19">
        <f t="shared" si="20"/>
        <v>0.50602409638554213</v>
      </c>
      <c r="L113" s="2">
        <f t="shared" si="15"/>
        <v>0</v>
      </c>
      <c r="M113" s="19">
        <f t="shared" si="16"/>
        <v>0</v>
      </c>
      <c r="N113" s="25">
        <f t="shared" si="17"/>
        <v>41</v>
      </c>
      <c r="O113" s="19">
        <f t="shared" si="18"/>
        <v>0.49397590361445781</v>
      </c>
    </row>
    <row r="114" spans="1:15" x14ac:dyDescent="0.25">
      <c r="A114" t="s">
        <v>139</v>
      </c>
      <c r="B114" s="2" t="s">
        <v>19</v>
      </c>
      <c r="C114" s="2">
        <v>185</v>
      </c>
      <c r="D114" s="2">
        <v>146</v>
      </c>
      <c r="E114" s="2">
        <v>162</v>
      </c>
      <c r="F114" s="2">
        <v>168</v>
      </c>
      <c r="G114" s="2">
        <v>168</v>
      </c>
      <c r="H114" s="2">
        <f t="shared" si="21"/>
        <v>-17</v>
      </c>
      <c r="I114" s="19">
        <f t="shared" si="14"/>
        <v>0.78918918918918923</v>
      </c>
      <c r="J114" s="19">
        <f t="shared" si="19"/>
        <v>0.87567567567567572</v>
      </c>
      <c r="K114" s="19">
        <f t="shared" si="20"/>
        <v>0.90810810810810816</v>
      </c>
      <c r="L114" s="2">
        <f t="shared" si="15"/>
        <v>17</v>
      </c>
      <c r="M114" s="19">
        <f t="shared" si="16"/>
        <v>9.1891891891891897E-2</v>
      </c>
      <c r="N114" s="25">
        <f t="shared" si="17"/>
        <v>0</v>
      </c>
      <c r="O114" s="19">
        <f t="shared" si="18"/>
        <v>0</v>
      </c>
    </row>
    <row r="115" spans="1:15" x14ac:dyDescent="0.25">
      <c r="A115" t="s">
        <v>35</v>
      </c>
      <c r="B115" s="2" t="s">
        <v>36</v>
      </c>
      <c r="C115" s="2">
        <v>70</v>
      </c>
      <c r="D115" s="2">
        <v>14</v>
      </c>
      <c r="E115" s="2">
        <v>31</v>
      </c>
      <c r="F115" s="2">
        <v>42</v>
      </c>
      <c r="G115" s="2">
        <v>46</v>
      </c>
      <c r="H115" s="2">
        <f t="shared" si="21"/>
        <v>-24</v>
      </c>
      <c r="I115" s="19">
        <f t="shared" si="14"/>
        <v>0.2</v>
      </c>
      <c r="J115" s="19">
        <f t="shared" si="19"/>
        <v>0.44285714285714284</v>
      </c>
      <c r="K115" s="19">
        <f t="shared" si="20"/>
        <v>0.6</v>
      </c>
      <c r="L115" s="2">
        <f t="shared" si="15"/>
        <v>24</v>
      </c>
      <c r="M115" s="19">
        <f t="shared" si="16"/>
        <v>0.34285714285714286</v>
      </c>
      <c r="N115" s="25">
        <f t="shared" si="17"/>
        <v>4</v>
      </c>
      <c r="O115" s="19">
        <f t="shared" si="18"/>
        <v>5.7142857142857141E-2</v>
      </c>
    </row>
    <row r="116" spans="1:15" x14ac:dyDescent="0.25">
      <c r="A116" s="12" t="s">
        <v>102</v>
      </c>
      <c r="B116" s="16" t="s">
        <v>49</v>
      </c>
      <c r="C116" s="2">
        <v>166</v>
      </c>
      <c r="D116" s="2">
        <v>127</v>
      </c>
      <c r="E116" s="2">
        <v>147</v>
      </c>
      <c r="F116" s="2">
        <v>152</v>
      </c>
      <c r="G116" s="2">
        <v>152</v>
      </c>
      <c r="H116" s="2">
        <f t="shared" si="21"/>
        <v>-14</v>
      </c>
      <c r="I116" s="19">
        <f t="shared" si="14"/>
        <v>0.76506024096385539</v>
      </c>
      <c r="J116" s="19">
        <f t="shared" si="19"/>
        <v>0.88554216867469882</v>
      </c>
      <c r="K116" s="19">
        <f t="shared" si="20"/>
        <v>0.91566265060240959</v>
      </c>
      <c r="L116" s="2">
        <f t="shared" si="15"/>
        <v>14</v>
      </c>
      <c r="M116" s="19">
        <f t="shared" si="16"/>
        <v>8.4337349397590355E-2</v>
      </c>
      <c r="N116" s="25">
        <f t="shared" si="17"/>
        <v>0</v>
      </c>
      <c r="O116" s="19">
        <f t="shared" si="18"/>
        <v>0</v>
      </c>
    </row>
    <row r="117" spans="1:15" x14ac:dyDescent="0.25">
      <c r="A117" t="s">
        <v>88</v>
      </c>
      <c r="B117" s="2" t="s">
        <v>19</v>
      </c>
      <c r="C117" s="2">
        <v>10</v>
      </c>
      <c r="D117" s="2">
        <v>1</v>
      </c>
      <c r="E117" s="2">
        <v>8</v>
      </c>
      <c r="F117" s="2">
        <v>8</v>
      </c>
      <c r="G117" s="2">
        <v>8</v>
      </c>
      <c r="H117" s="2">
        <f t="shared" si="21"/>
        <v>-2</v>
      </c>
      <c r="I117" s="19">
        <f t="shared" si="14"/>
        <v>0.1</v>
      </c>
      <c r="J117" s="19">
        <f t="shared" si="19"/>
        <v>0.8</v>
      </c>
      <c r="K117" s="19">
        <f t="shared" si="20"/>
        <v>0.8</v>
      </c>
      <c r="L117" s="2">
        <f t="shared" si="15"/>
        <v>2</v>
      </c>
      <c r="M117" s="19">
        <f t="shared" si="16"/>
        <v>0.2</v>
      </c>
      <c r="N117" s="25">
        <f t="shared" si="17"/>
        <v>0</v>
      </c>
      <c r="O117" s="19">
        <f t="shared" si="18"/>
        <v>0</v>
      </c>
    </row>
    <row r="118" spans="1:15" x14ac:dyDescent="0.25">
      <c r="A118" t="s">
        <v>203</v>
      </c>
      <c r="B118" s="2" t="s">
        <v>19</v>
      </c>
      <c r="C118" s="2">
        <v>53</v>
      </c>
      <c r="D118" s="2">
        <v>18</v>
      </c>
      <c r="E118" s="2">
        <v>28</v>
      </c>
      <c r="F118" s="2">
        <v>32</v>
      </c>
      <c r="G118" s="2">
        <v>42</v>
      </c>
      <c r="H118" s="2">
        <f t="shared" si="21"/>
        <v>-11</v>
      </c>
      <c r="I118" s="19">
        <f t="shared" si="14"/>
        <v>0.33962264150943394</v>
      </c>
      <c r="J118" s="19">
        <f t="shared" si="19"/>
        <v>0.52830188679245282</v>
      </c>
      <c r="K118" s="19">
        <f t="shared" si="20"/>
        <v>0.60377358490566035</v>
      </c>
      <c r="L118" s="2">
        <f t="shared" si="15"/>
        <v>11</v>
      </c>
      <c r="M118" s="19">
        <f t="shared" si="16"/>
        <v>0.20754716981132076</v>
      </c>
      <c r="N118" s="25">
        <f t="shared" si="17"/>
        <v>10</v>
      </c>
      <c r="O118" s="19">
        <f t="shared" si="18"/>
        <v>0.18867924528301888</v>
      </c>
    </row>
    <row r="119" spans="1:15" x14ac:dyDescent="0.25">
      <c r="A119" s="12" t="s">
        <v>603</v>
      </c>
      <c r="B119" s="16" t="s">
        <v>19</v>
      </c>
      <c r="C119" s="16">
        <v>6</v>
      </c>
      <c r="D119" s="16">
        <v>3</v>
      </c>
      <c r="E119" s="16">
        <v>4</v>
      </c>
      <c r="F119" s="16">
        <v>5</v>
      </c>
      <c r="G119" s="16">
        <v>6</v>
      </c>
      <c r="H119" s="16">
        <f t="shared" si="21"/>
        <v>0</v>
      </c>
      <c r="I119" s="19">
        <f t="shared" si="14"/>
        <v>0.5</v>
      </c>
      <c r="J119" s="19">
        <f t="shared" si="19"/>
        <v>0.66666666666666663</v>
      </c>
      <c r="K119" s="19">
        <f t="shared" si="20"/>
        <v>0.83333333333333337</v>
      </c>
      <c r="L119" s="2">
        <f t="shared" si="15"/>
        <v>0</v>
      </c>
      <c r="M119" s="19">
        <f t="shared" si="16"/>
        <v>0</v>
      </c>
      <c r="N119" s="25">
        <f t="shared" si="17"/>
        <v>1</v>
      </c>
      <c r="O119" s="19">
        <f t="shared" si="18"/>
        <v>0.16666666666666666</v>
      </c>
    </row>
    <row r="120" spans="1:15" x14ac:dyDescent="0.25">
      <c r="A120" s="12" t="s">
        <v>93</v>
      </c>
      <c r="B120" s="16" t="s">
        <v>19</v>
      </c>
      <c r="C120" s="16">
        <v>37</v>
      </c>
      <c r="D120" s="16">
        <v>14</v>
      </c>
      <c r="E120" s="16">
        <v>22</v>
      </c>
      <c r="F120" s="16">
        <v>26</v>
      </c>
      <c r="G120" s="16">
        <v>26</v>
      </c>
      <c r="H120" s="16">
        <f t="shared" si="21"/>
        <v>-11</v>
      </c>
      <c r="I120" s="24">
        <f t="shared" si="14"/>
        <v>0.3783783783783784</v>
      </c>
      <c r="J120" s="24">
        <f t="shared" si="19"/>
        <v>0.59459459459459463</v>
      </c>
      <c r="K120" s="24">
        <f t="shared" si="20"/>
        <v>0.70270270270270274</v>
      </c>
      <c r="L120" s="16">
        <f t="shared" si="15"/>
        <v>11</v>
      </c>
      <c r="M120" s="24">
        <f t="shared" si="16"/>
        <v>0.29729729729729731</v>
      </c>
      <c r="N120" s="32">
        <f t="shared" si="17"/>
        <v>0</v>
      </c>
      <c r="O120" s="24">
        <f t="shared" si="18"/>
        <v>0</v>
      </c>
    </row>
    <row r="121" spans="1:15" x14ac:dyDescent="0.25">
      <c r="A121" t="s">
        <v>181</v>
      </c>
      <c r="B121" s="2" t="s">
        <v>49</v>
      </c>
      <c r="C121" s="2">
        <v>26</v>
      </c>
      <c r="D121" s="2">
        <v>16</v>
      </c>
      <c r="E121" s="2">
        <v>23</v>
      </c>
      <c r="F121" s="2">
        <v>23</v>
      </c>
      <c r="G121" s="2">
        <v>24</v>
      </c>
      <c r="H121" s="2">
        <f t="shared" si="21"/>
        <v>-2</v>
      </c>
      <c r="I121" s="19">
        <f t="shared" si="14"/>
        <v>0.61538461538461542</v>
      </c>
      <c r="J121" s="19">
        <f t="shared" si="19"/>
        <v>0.88461538461538458</v>
      </c>
      <c r="K121" s="19">
        <f t="shared" si="20"/>
        <v>0.88461538461538458</v>
      </c>
      <c r="L121" s="2">
        <f t="shared" si="15"/>
        <v>2</v>
      </c>
      <c r="M121" s="19">
        <f t="shared" si="16"/>
        <v>7.6923076923076927E-2</v>
      </c>
      <c r="N121" s="25">
        <f t="shared" si="17"/>
        <v>1</v>
      </c>
      <c r="O121" s="19">
        <f t="shared" si="18"/>
        <v>3.8461538461538464E-2</v>
      </c>
    </row>
    <row r="122" spans="1:15" x14ac:dyDescent="0.25">
      <c r="A122" t="s">
        <v>251</v>
      </c>
      <c r="B122" s="2" t="s">
        <v>49</v>
      </c>
      <c r="C122" s="2">
        <v>58</v>
      </c>
      <c r="D122" s="2">
        <v>47</v>
      </c>
      <c r="E122" s="2">
        <v>47</v>
      </c>
      <c r="F122" s="2">
        <v>47</v>
      </c>
      <c r="G122" s="2">
        <v>47</v>
      </c>
      <c r="I122" s="19">
        <f t="shared" si="14"/>
        <v>0.81034482758620685</v>
      </c>
      <c r="J122" s="19">
        <f t="shared" ref="J122:J153" si="22">E122/C122</f>
        <v>0.81034482758620685</v>
      </c>
      <c r="K122" s="19">
        <f t="shared" si="20"/>
        <v>0.81034482758620685</v>
      </c>
      <c r="L122" s="2">
        <f t="shared" si="15"/>
        <v>11</v>
      </c>
      <c r="M122" s="19">
        <f t="shared" si="16"/>
        <v>0.18965517241379309</v>
      </c>
      <c r="N122" s="25">
        <f t="shared" si="17"/>
        <v>0</v>
      </c>
      <c r="O122" s="19">
        <f t="shared" si="18"/>
        <v>0</v>
      </c>
    </row>
    <row r="123" spans="1:15" x14ac:dyDescent="0.25">
      <c r="A123" t="s">
        <v>58</v>
      </c>
      <c r="B123" t="s">
        <v>19</v>
      </c>
      <c r="C123" s="2">
        <v>52</v>
      </c>
      <c r="D123" s="2">
        <v>35</v>
      </c>
      <c r="E123" s="2">
        <v>43</v>
      </c>
      <c r="F123" s="2">
        <v>44</v>
      </c>
      <c r="G123" s="2">
        <v>44</v>
      </c>
      <c r="H123" s="2">
        <f t="shared" ref="H123:H154" si="23">G123-C123</f>
        <v>-8</v>
      </c>
      <c r="I123" s="19">
        <f t="shared" si="14"/>
        <v>0.67307692307692313</v>
      </c>
      <c r="J123" s="19">
        <f t="shared" si="22"/>
        <v>0.82692307692307687</v>
      </c>
      <c r="K123" s="19">
        <f t="shared" si="20"/>
        <v>0.84615384615384615</v>
      </c>
      <c r="L123" s="2">
        <f t="shared" si="15"/>
        <v>8</v>
      </c>
      <c r="M123" s="19">
        <f t="shared" si="16"/>
        <v>0.15384615384615385</v>
      </c>
      <c r="N123" s="25">
        <f t="shared" si="17"/>
        <v>0</v>
      </c>
      <c r="O123" s="19">
        <f t="shared" si="18"/>
        <v>0</v>
      </c>
    </row>
    <row r="124" spans="1:15" x14ac:dyDescent="0.25">
      <c r="A124" t="s">
        <v>111</v>
      </c>
      <c r="B124" t="s">
        <v>19</v>
      </c>
      <c r="C124" s="2">
        <v>47</v>
      </c>
      <c r="D124" s="2">
        <v>21</v>
      </c>
      <c r="E124" s="2">
        <v>25</v>
      </c>
      <c r="F124" s="2">
        <v>31</v>
      </c>
      <c r="G124" s="2">
        <v>35</v>
      </c>
      <c r="H124" s="2">
        <f t="shared" si="23"/>
        <v>-12</v>
      </c>
      <c r="I124" s="19">
        <f t="shared" si="14"/>
        <v>0.44680851063829785</v>
      </c>
      <c r="J124" s="19">
        <f t="shared" si="22"/>
        <v>0.53191489361702127</v>
      </c>
      <c r="K124" s="19">
        <f t="shared" si="20"/>
        <v>0.65957446808510634</v>
      </c>
      <c r="L124" s="2">
        <f t="shared" si="15"/>
        <v>12</v>
      </c>
      <c r="M124" s="19">
        <f t="shared" si="16"/>
        <v>0.25531914893617019</v>
      </c>
      <c r="N124" s="25">
        <f t="shared" si="17"/>
        <v>4</v>
      </c>
      <c r="O124" s="19">
        <f t="shared" si="18"/>
        <v>8.5106382978723402E-2</v>
      </c>
    </row>
    <row r="125" spans="1:15" x14ac:dyDescent="0.25">
      <c r="A125" t="s">
        <v>52</v>
      </c>
      <c r="B125" t="s">
        <v>49</v>
      </c>
      <c r="C125" s="2">
        <v>15</v>
      </c>
      <c r="D125" s="2">
        <v>7</v>
      </c>
      <c r="E125" s="2">
        <v>11</v>
      </c>
      <c r="F125" s="2">
        <v>13</v>
      </c>
      <c r="G125" s="2">
        <v>15</v>
      </c>
      <c r="H125" s="2">
        <f t="shared" si="23"/>
        <v>0</v>
      </c>
      <c r="I125" s="19">
        <f t="shared" si="14"/>
        <v>0.46666666666666667</v>
      </c>
      <c r="J125" s="19">
        <f t="shared" si="22"/>
        <v>0.73333333333333328</v>
      </c>
      <c r="K125" s="19">
        <f t="shared" si="20"/>
        <v>0.8666666666666667</v>
      </c>
      <c r="L125" s="2">
        <f t="shared" si="15"/>
        <v>0</v>
      </c>
      <c r="M125" s="19">
        <f t="shared" si="16"/>
        <v>0</v>
      </c>
      <c r="N125" s="25">
        <f t="shared" si="17"/>
        <v>2</v>
      </c>
      <c r="O125" s="19">
        <f t="shared" si="18"/>
        <v>0.13333333333333333</v>
      </c>
    </row>
    <row r="126" spans="1:15" x14ac:dyDescent="0.25">
      <c r="A126" t="s">
        <v>104</v>
      </c>
      <c r="B126" t="s">
        <v>49</v>
      </c>
      <c r="C126" s="2">
        <v>35</v>
      </c>
      <c r="D126" s="2">
        <v>0</v>
      </c>
      <c r="E126" s="2">
        <v>10</v>
      </c>
      <c r="F126" s="2">
        <v>22</v>
      </c>
      <c r="G126" s="2">
        <v>24</v>
      </c>
      <c r="H126" s="2">
        <f t="shared" si="23"/>
        <v>-11</v>
      </c>
      <c r="I126" s="19">
        <f t="shared" si="14"/>
        <v>0</v>
      </c>
      <c r="J126" s="19">
        <f t="shared" si="22"/>
        <v>0.2857142857142857</v>
      </c>
      <c r="K126" s="19">
        <f t="shared" si="20"/>
        <v>0.62857142857142856</v>
      </c>
      <c r="L126" s="2">
        <f t="shared" si="15"/>
        <v>11</v>
      </c>
      <c r="M126" s="19">
        <f t="shared" si="16"/>
        <v>0.31428571428571428</v>
      </c>
      <c r="N126" s="25">
        <f t="shared" si="17"/>
        <v>2</v>
      </c>
      <c r="O126" s="19">
        <f t="shared" si="18"/>
        <v>5.7142857142857141E-2</v>
      </c>
    </row>
    <row r="127" spans="1:15" x14ac:dyDescent="0.25">
      <c r="A127" t="s">
        <v>241</v>
      </c>
      <c r="B127" t="s">
        <v>19</v>
      </c>
      <c r="C127" s="2">
        <v>24</v>
      </c>
      <c r="D127" s="2">
        <v>9</v>
      </c>
      <c r="E127" s="2">
        <v>13</v>
      </c>
      <c r="F127" s="2">
        <v>16</v>
      </c>
      <c r="G127" s="2">
        <v>17</v>
      </c>
      <c r="H127" s="2">
        <f t="shared" si="23"/>
        <v>-7</v>
      </c>
      <c r="I127" s="19">
        <f t="shared" si="14"/>
        <v>0.375</v>
      </c>
      <c r="J127" s="19">
        <f t="shared" si="22"/>
        <v>0.54166666666666663</v>
      </c>
      <c r="K127" s="19">
        <f t="shared" si="20"/>
        <v>0.66666666666666663</v>
      </c>
      <c r="L127" s="2">
        <f t="shared" si="15"/>
        <v>7</v>
      </c>
      <c r="M127" s="19">
        <f t="shared" si="16"/>
        <v>0.29166666666666669</v>
      </c>
      <c r="N127" s="25">
        <f t="shared" si="17"/>
        <v>1</v>
      </c>
      <c r="O127" s="19">
        <f t="shared" si="18"/>
        <v>4.1666666666666664E-2</v>
      </c>
    </row>
    <row r="128" spans="1:15" s="12" customFormat="1" x14ac:dyDescent="0.25">
      <c r="A128" t="s">
        <v>86</v>
      </c>
      <c r="B128" s="2" t="s">
        <v>19</v>
      </c>
      <c r="C128" s="2">
        <v>26</v>
      </c>
      <c r="D128" s="2">
        <v>19</v>
      </c>
      <c r="E128" s="2">
        <v>21</v>
      </c>
      <c r="F128" s="2">
        <v>22</v>
      </c>
      <c r="G128" s="2">
        <v>22</v>
      </c>
      <c r="H128" s="2">
        <f t="shared" si="23"/>
        <v>-4</v>
      </c>
      <c r="I128" s="19">
        <f t="shared" si="14"/>
        <v>0.73076923076923073</v>
      </c>
      <c r="J128" s="19">
        <f t="shared" si="22"/>
        <v>0.80769230769230771</v>
      </c>
      <c r="K128" s="19">
        <f t="shared" si="20"/>
        <v>0.84615384615384615</v>
      </c>
      <c r="L128" s="2">
        <f t="shared" si="15"/>
        <v>4</v>
      </c>
      <c r="M128" s="19">
        <f t="shared" si="16"/>
        <v>0.15384615384615385</v>
      </c>
      <c r="N128" s="25">
        <f t="shared" si="17"/>
        <v>0</v>
      </c>
      <c r="O128" s="19">
        <f t="shared" si="18"/>
        <v>0</v>
      </c>
    </row>
    <row r="129" spans="1:15" s="12" customFormat="1" x14ac:dyDescent="0.25">
      <c r="A129" t="s">
        <v>71</v>
      </c>
      <c r="B129" s="2" t="s">
        <v>73</v>
      </c>
      <c r="C129" s="2">
        <v>122</v>
      </c>
      <c r="D129" s="2">
        <v>115</v>
      </c>
      <c r="E129" s="2">
        <v>120</v>
      </c>
      <c r="F129" s="2">
        <v>120</v>
      </c>
      <c r="G129" s="2">
        <v>122</v>
      </c>
      <c r="H129" s="2">
        <f t="shared" si="23"/>
        <v>0</v>
      </c>
      <c r="I129" s="19">
        <f t="shared" si="14"/>
        <v>0.94262295081967218</v>
      </c>
      <c r="J129" s="19">
        <f t="shared" si="22"/>
        <v>0.98360655737704916</v>
      </c>
      <c r="K129" s="19">
        <f t="shared" si="20"/>
        <v>0.98360655737704916</v>
      </c>
      <c r="L129" s="2">
        <f t="shared" si="15"/>
        <v>0</v>
      </c>
      <c r="M129" s="19">
        <f t="shared" si="16"/>
        <v>0</v>
      </c>
      <c r="N129" s="25">
        <f t="shared" si="17"/>
        <v>2</v>
      </c>
      <c r="O129" s="19">
        <f t="shared" si="18"/>
        <v>1.6393442622950821E-2</v>
      </c>
    </row>
    <row r="130" spans="1:15" x14ac:dyDescent="0.25">
      <c r="A130" t="s">
        <v>121</v>
      </c>
      <c r="B130" s="2" t="s">
        <v>19</v>
      </c>
      <c r="C130" s="2">
        <v>47</v>
      </c>
      <c r="D130" s="2">
        <v>18</v>
      </c>
      <c r="E130" s="2">
        <v>29</v>
      </c>
      <c r="F130" s="2">
        <v>30</v>
      </c>
      <c r="G130" s="2">
        <v>35</v>
      </c>
      <c r="H130" s="2">
        <f t="shared" si="23"/>
        <v>-12</v>
      </c>
      <c r="I130" s="19">
        <f t="shared" ref="I130:I193" si="24">D130/C130</f>
        <v>0.38297872340425532</v>
      </c>
      <c r="J130" s="19">
        <f t="shared" si="22"/>
        <v>0.61702127659574468</v>
      </c>
      <c r="K130" s="19">
        <f t="shared" ref="K130:K161" si="25">F130/C130</f>
        <v>0.63829787234042556</v>
      </c>
      <c r="L130" s="2">
        <f t="shared" ref="L130:L193" si="26">C130-G130</f>
        <v>12</v>
      </c>
      <c r="M130" s="19">
        <f t="shared" ref="M130:M193" si="27">L130/C130</f>
        <v>0.25531914893617019</v>
      </c>
      <c r="N130" s="25">
        <f t="shared" ref="N130:N193" si="28">G130-F130</f>
        <v>5</v>
      </c>
      <c r="O130" s="19">
        <f t="shared" ref="O130:O193" si="29">N130/C130</f>
        <v>0.10638297872340426</v>
      </c>
    </row>
    <row r="131" spans="1:15" x14ac:dyDescent="0.25">
      <c r="A131" t="s">
        <v>133</v>
      </c>
      <c r="B131" s="2" t="s">
        <v>49</v>
      </c>
      <c r="C131" s="2">
        <v>18</v>
      </c>
      <c r="D131" s="2">
        <v>9</v>
      </c>
      <c r="E131" s="2">
        <v>15</v>
      </c>
      <c r="F131" s="2">
        <v>15</v>
      </c>
      <c r="G131" s="2">
        <v>15</v>
      </c>
      <c r="H131" s="2">
        <f t="shared" si="23"/>
        <v>-3</v>
      </c>
      <c r="I131" s="19">
        <f t="shared" si="24"/>
        <v>0.5</v>
      </c>
      <c r="J131" s="19">
        <f t="shared" si="22"/>
        <v>0.83333333333333337</v>
      </c>
      <c r="K131" s="19">
        <f t="shared" si="25"/>
        <v>0.83333333333333337</v>
      </c>
      <c r="L131" s="2">
        <f t="shared" si="26"/>
        <v>3</v>
      </c>
      <c r="M131" s="19">
        <f t="shared" si="27"/>
        <v>0.16666666666666666</v>
      </c>
      <c r="N131" s="25">
        <f t="shared" si="28"/>
        <v>0</v>
      </c>
      <c r="O131" s="19">
        <f t="shared" si="29"/>
        <v>0</v>
      </c>
    </row>
    <row r="132" spans="1:15" x14ac:dyDescent="0.25">
      <c r="A132" s="12" t="s">
        <v>68</v>
      </c>
      <c r="B132" s="16" t="s">
        <v>19</v>
      </c>
      <c r="C132" s="2">
        <v>27</v>
      </c>
      <c r="D132" s="2">
        <v>0</v>
      </c>
      <c r="E132" s="2">
        <v>10</v>
      </c>
      <c r="F132" s="2">
        <v>15</v>
      </c>
      <c r="G132" s="2">
        <v>15</v>
      </c>
      <c r="H132" s="2">
        <f t="shared" si="23"/>
        <v>-12</v>
      </c>
      <c r="I132" s="19">
        <f t="shared" si="24"/>
        <v>0</v>
      </c>
      <c r="J132" s="19">
        <f t="shared" si="22"/>
        <v>0.37037037037037035</v>
      </c>
      <c r="K132" s="19">
        <f t="shared" si="25"/>
        <v>0.55555555555555558</v>
      </c>
      <c r="L132" s="2">
        <f t="shared" si="26"/>
        <v>12</v>
      </c>
      <c r="M132" s="19">
        <f t="shared" si="27"/>
        <v>0.44444444444444442</v>
      </c>
      <c r="N132" s="25">
        <f t="shared" si="28"/>
        <v>0</v>
      </c>
      <c r="O132" s="19">
        <f t="shared" si="29"/>
        <v>0</v>
      </c>
    </row>
    <row r="133" spans="1:15" s="12" customFormat="1" x14ac:dyDescent="0.25">
      <c r="A133" t="s">
        <v>96</v>
      </c>
      <c r="B133" s="2" t="s">
        <v>19</v>
      </c>
      <c r="C133" s="2">
        <v>42</v>
      </c>
      <c r="D133" s="2">
        <v>15</v>
      </c>
      <c r="E133" s="2">
        <v>24</v>
      </c>
      <c r="F133" s="2">
        <v>30</v>
      </c>
      <c r="G133" s="2">
        <v>32</v>
      </c>
      <c r="H133" s="2">
        <f t="shared" si="23"/>
        <v>-10</v>
      </c>
      <c r="I133" s="19">
        <f t="shared" si="24"/>
        <v>0.35714285714285715</v>
      </c>
      <c r="J133" s="19">
        <f t="shared" si="22"/>
        <v>0.5714285714285714</v>
      </c>
      <c r="K133" s="19">
        <f t="shared" si="25"/>
        <v>0.7142857142857143</v>
      </c>
      <c r="L133" s="2">
        <f t="shared" si="26"/>
        <v>10</v>
      </c>
      <c r="M133" s="19">
        <f t="shared" si="27"/>
        <v>0.23809523809523808</v>
      </c>
      <c r="N133" s="25">
        <f t="shared" si="28"/>
        <v>2</v>
      </c>
      <c r="O133" s="19">
        <f t="shared" si="29"/>
        <v>4.7619047619047616E-2</v>
      </c>
    </row>
    <row r="134" spans="1:15" x14ac:dyDescent="0.25">
      <c r="A134" t="s">
        <v>202</v>
      </c>
      <c r="B134" s="2" t="s">
        <v>19</v>
      </c>
      <c r="C134" s="2">
        <v>55</v>
      </c>
      <c r="D134" s="2">
        <v>25</v>
      </c>
      <c r="E134" s="2">
        <v>34</v>
      </c>
      <c r="F134" s="2">
        <v>35</v>
      </c>
      <c r="G134" s="2">
        <v>39</v>
      </c>
      <c r="H134" s="2">
        <f t="shared" si="23"/>
        <v>-16</v>
      </c>
      <c r="I134" s="19">
        <f t="shared" si="24"/>
        <v>0.45454545454545453</v>
      </c>
      <c r="J134" s="19">
        <f t="shared" si="22"/>
        <v>0.61818181818181817</v>
      </c>
      <c r="K134" s="19">
        <f t="shared" si="25"/>
        <v>0.63636363636363635</v>
      </c>
      <c r="L134" s="2">
        <f t="shared" si="26"/>
        <v>16</v>
      </c>
      <c r="M134" s="19">
        <f t="shared" si="27"/>
        <v>0.29090909090909089</v>
      </c>
      <c r="N134" s="25">
        <f t="shared" si="28"/>
        <v>4</v>
      </c>
      <c r="O134" s="19">
        <f t="shared" si="29"/>
        <v>7.2727272727272724E-2</v>
      </c>
    </row>
    <row r="135" spans="1:15" x14ac:dyDescent="0.25">
      <c r="A135" s="12" t="s">
        <v>23</v>
      </c>
      <c r="B135" s="16" t="s">
        <v>24</v>
      </c>
      <c r="C135" s="2">
        <v>36</v>
      </c>
      <c r="D135" s="2">
        <v>2</v>
      </c>
      <c r="E135" s="2">
        <v>11</v>
      </c>
      <c r="F135" s="2">
        <v>19</v>
      </c>
      <c r="G135" s="2">
        <v>36</v>
      </c>
      <c r="H135" s="2">
        <f t="shared" si="23"/>
        <v>0</v>
      </c>
      <c r="I135" s="19">
        <f t="shared" si="24"/>
        <v>5.5555555555555552E-2</v>
      </c>
      <c r="J135" s="19">
        <f t="shared" si="22"/>
        <v>0.30555555555555558</v>
      </c>
      <c r="K135" s="19">
        <f t="shared" si="25"/>
        <v>0.52777777777777779</v>
      </c>
      <c r="L135" s="2">
        <f t="shared" si="26"/>
        <v>0</v>
      </c>
      <c r="M135" s="19">
        <f t="shared" si="27"/>
        <v>0</v>
      </c>
      <c r="N135" s="25">
        <f t="shared" si="28"/>
        <v>17</v>
      </c>
      <c r="O135" s="19">
        <f t="shared" si="29"/>
        <v>0.47222222222222221</v>
      </c>
    </row>
    <row r="136" spans="1:15" x14ac:dyDescent="0.25">
      <c r="A136" s="12" t="s">
        <v>174</v>
      </c>
      <c r="B136" s="16" t="s">
        <v>175</v>
      </c>
      <c r="C136" s="16">
        <v>61</v>
      </c>
      <c r="D136" s="16">
        <v>59</v>
      </c>
      <c r="E136" s="16">
        <v>60</v>
      </c>
      <c r="F136" s="16">
        <v>60</v>
      </c>
      <c r="G136" s="16">
        <v>60</v>
      </c>
      <c r="H136" s="16">
        <f t="shared" si="23"/>
        <v>-1</v>
      </c>
      <c r="I136" s="19">
        <f t="shared" si="24"/>
        <v>0.96721311475409832</v>
      </c>
      <c r="J136" s="19">
        <f t="shared" si="22"/>
        <v>0.98360655737704916</v>
      </c>
      <c r="K136" s="19">
        <f t="shared" si="25"/>
        <v>0.98360655737704916</v>
      </c>
      <c r="L136" s="2">
        <f t="shared" si="26"/>
        <v>1</v>
      </c>
      <c r="M136" s="19">
        <f t="shared" si="27"/>
        <v>1.6393442622950821E-2</v>
      </c>
      <c r="N136" s="25">
        <f t="shared" si="28"/>
        <v>0</v>
      </c>
      <c r="O136" s="19">
        <f t="shared" si="29"/>
        <v>0</v>
      </c>
    </row>
    <row r="137" spans="1:15" x14ac:dyDescent="0.25">
      <c r="A137" t="s">
        <v>108</v>
      </c>
      <c r="B137" t="s">
        <v>19</v>
      </c>
      <c r="C137" s="2">
        <v>22</v>
      </c>
      <c r="D137" s="2">
        <v>7</v>
      </c>
      <c r="E137" s="2">
        <v>8</v>
      </c>
      <c r="F137" s="2">
        <v>11</v>
      </c>
      <c r="G137" s="2">
        <v>16</v>
      </c>
      <c r="H137" s="2">
        <f t="shared" si="23"/>
        <v>-6</v>
      </c>
      <c r="I137" s="19">
        <f t="shared" si="24"/>
        <v>0.31818181818181818</v>
      </c>
      <c r="J137" s="19">
        <f t="shared" si="22"/>
        <v>0.36363636363636365</v>
      </c>
      <c r="K137" s="19">
        <f t="shared" si="25"/>
        <v>0.5</v>
      </c>
      <c r="L137" s="2">
        <f t="shared" si="26"/>
        <v>6</v>
      </c>
      <c r="M137" s="19">
        <f t="shared" si="27"/>
        <v>0.27272727272727271</v>
      </c>
      <c r="N137" s="25">
        <f t="shared" si="28"/>
        <v>5</v>
      </c>
      <c r="O137" s="19">
        <f t="shared" si="29"/>
        <v>0.22727272727272727</v>
      </c>
    </row>
    <row r="138" spans="1:15" x14ac:dyDescent="0.25">
      <c r="A138" t="s">
        <v>50</v>
      </c>
      <c r="B138" t="s">
        <v>51</v>
      </c>
      <c r="C138" s="2">
        <v>1</v>
      </c>
      <c r="D138" s="2">
        <v>0</v>
      </c>
      <c r="E138" s="2">
        <v>1</v>
      </c>
      <c r="F138" s="2">
        <v>1</v>
      </c>
      <c r="G138" s="2">
        <v>1</v>
      </c>
      <c r="H138" s="2">
        <f t="shared" si="23"/>
        <v>0</v>
      </c>
      <c r="I138" s="19">
        <f t="shared" si="24"/>
        <v>0</v>
      </c>
      <c r="J138" s="19">
        <f t="shared" si="22"/>
        <v>1</v>
      </c>
      <c r="K138" s="19">
        <f t="shared" si="25"/>
        <v>1</v>
      </c>
      <c r="L138" s="2">
        <f t="shared" si="26"/>
        <v>0</v>
      </c>
      <c r="M138" s="19">
        <f t="shared" si="27"/>
        <v>0</v>
      </c>
      <c r="N138" s="25">
        <f t="shared" si="28"/>
        <v>0</v>
      </c>
      <c r="O138" s="19">
        <f t="shared" si="29"/>
        <v>0</v>
      </c>
    </row>
    <row r="139" spans="1:15" x14ac:dyDescent="0.25">
      <c r="A139" t="s">
        <v>47</v>
      </c>
      <c r="B139" t="s">
        <v>236</v>
      </c>
      <c r="C139" s="16">
        <v>70</v>
      </c>
      <c r="D139" s="16">
        <v>30</v>
      </c>
      <c r="E139" s="16">
        <v>48</v>
      </c>
      <c r="F139" s="16">
        <v>53</v>
      </c>
      <c r="G139" s="16">
        <v>59</v>
      </c>
      <c r="H139" s="16">
        <f t="shared" si="23"/>
        <v>-11</v>
      </c>
      <c r="I139" s="19">
        <f t="shared" si="24"/>
        <v>0.42857142857142855</v>
      </c>
      <c r="J139" s="19">
        <f t="shared" si="22"/>
        <v>0.68571428571428572</v>
      </c>
      <c r="K139" s="19">
        <f t="shared" si="25"/>
        <v>0.75714285714285712</v>
      </c>
      <c r="L139" s="2">
        <f t="shared" si="26"/>
        <v>11</v>
      </c>
      <c r="M139" s="19">
        <f t="shared" si="27"/>
        <v>0.15714285714285714</v>
      </c>
      <c r="N139" s="25">
        <f t="shared" si="28"/>
        <v>6</v>
      </c>
      <c r="O139" s="19">
        <f t="shared" si="29"/>
        <v>8.5714285714285715E-2</v>
      </c>
    </row>
    <row r="140" spans="1:15" x14ac:dyDescent="0.25">
      <c r="A140" t="s">
        <v>192</v>
      </c>
      <c r="B140" t="s">
        <v>162</v>
      </c>
      <c r="C140" s="16">
        <v>61</v>
      </c>
      <c r="D140" s="16">
        <v>25</v>
      </c>
      <c r="E140" s="16">
        <v>43</v>
      </c>
      <c r="F140" s="16">
        <v>43</v>
      </c>
      <c r="G140" s="16">
        <v>54</v>
      </c>
      <c r="H140" s="16">
        <f t="shared" si="23"/>
        <v>-7</v>
      </c>
      <c r="I140" s="24">
        <f t="shared" si="24"/>
        <v>0.4098360655737705</v>
      </c>
      <c r="J140" s="24">
        <f t="shared" si="22"/>
        <v>0.70491803278688525</v>
      </c>
      <c r="K140" s="24">
        <f t="shared" si="25"/>
        <v>0.70491803278688525</v>
      </c>
      <c r="L140" s="16">
        <f t="shared" si="26"/>
        <v>7</v>
      </c>
      <c r="M140" s="24">
        <f t="shared" si="27"/>
        <v>0.11475409836065574</v>
      </c>
      <c r="N140" s="32">
        <f t="shared" si="28"/>
        <v>11</v>
      </c>
      <c r="O140" s="24">
        <f t="shared" si="29"/>
        <v>0.18032786885245902</v>
      </c>
    </row>
    <row r="141" spans="1:15" x14ac:dyDescent="0.25">
      <c r="A141" t="s">
        <v>110</v>
      </c>
      <c r="B141" t="s">
        <v>19</v>
      </c>
      <c r="C141" s="2">
        <v>18</v>
      </c>
      <c r="D141" s="2">
        <v>7</v>
      </c>
      <c r="E141" s="2">
        <v>11</v>
      </c>
      <c r="F141" s="2">
        <v>11</v>
      </c>
      <c r="G141" s="2">
        <v>11</v>
      </c>
      <c r="H141" s="2">
        <f t="shared" si="23"/>
        <v>-7</v>
      </c>
      <c r="I141" s="19">
        <f t="shared" si="24"/>
        <v>0.3888888888888889</v>
      </c>
      <c r="J141" s="19">
        <f t="shared" si="22"/>
        <v>0.61111111111111116</v>
      </c>
      <c r="K141" s="19">
        <f t="shared" si="25"/>
        <v>0.61111111111111116</v>
      </c>
      <c r="L141" s="2">
        <f t="shared" si="26"/>
        <v>7</v>
      </c>
      <c r="M141" s="19">
        <f t="shared" si="27"/>
        <v>0.3888888888888889</v>
      </c>
      <c r="N141" s="25">
        <f t="shared" si="28"/>
        <v>0</v>
      </c>
      <c r="O141" s="19">
        <f t="shared" si="29"/>
        <v>0</v>
      </c>
    </row>
    <row r="142" spans="1:15" x14ac:dyDescent="0.25">
      <c r="A142" t="s">
        <v>214</v>
      </c>
      <c r="B142" t="s">
        <v>19</v>
      </c>
      <c r="C142" s="2">
        <v>29</v>
      </c>
      <c r="D142" s="2">
        <v>19</v>
      </c>
      <c r="E142" s="2">
        <v>20</v>
      </c>
      <c r="F142" s="2">
        <v>20</v>
      </c>
      <c r="G142" s="2">
        <v>20</v>
      </c>
      <c r="H142" s="2">
        <f t="shared" si="23"/>
        <v>-9</v>
      </c>
      <c r="I142" s="19">
        <f t="shared" si="24"/>
        <v>0.65517241379310343</v>
      </c>
      <c r="J142" s="19">
        <f t="shared" si="22"/>
        <v>0.68965517241379315</v>
      </c>
      <c r="K142" s="19">
        <f t="shared" si="25"/>
        <v>0.68965517241379315</v>
      </c>
      <c r="L142" s="2">
        <f t="shared" si="26"/>
        <v>9</v>
      </c>
      <c r="M142" s="19">
        <f t="shared" si="27"/>
        <v>0.31034482758620691</v>
      </c>
      <c r="N142" s="25">
        <f t="shared" si="28"/>
        <v>0</v>
      </c>
      <c r="O142" s="19">
        <f t="shared" si="29"/>
        <v>0</v>
      </c>
    </row>
    <row r="143" spans="1:15" s="12" customFormat="1" x14ac:dyDescent="0.25">
      <c r="A143" t="s">
        <v>103</v>
      </c>
      <c r="B143" t="s">
        <v>49</v>
      </c>
      <c r="C143" s="2">
        <v>69</v>
      </c>
      <c r="D143" s="2">
        <v>38</v>
      </c>
      <c r="E143" s="2">
        <v>50</v>
      </c>
      <c r="F143" s="2">
        <v>53</v>
      </c>
      <c r="G143" s="2">
        <v>54</v>
      </c>
      <c r="H143" s="2">
        <f t="shared" si="23"/>
        <v>-15</v>
      </c>
      <c r="I143" s="19">
        <f t="shared" si="24"/>
        <v>0.55072463768115942</v>
      </c>
      <c r="J143" s="19">
        <f t="shared" si="22"/>
        <v>0.72463768115942029</v>
      </c>
      <c r="K143" s="19">
        <f t="shared" si="25"/>
        <v>0.76811594202898548</v>
      </c>
      <c r="L143" s="2">
        <f t="shared" si="26"/>
        <v>15</v>
      </c>
      <c r="M143" s="19">
        <f t="shared" si="27"/>
        <v>0.21739130434782608</v>
      </c>
      <c r="N143" s="25">
        <f t="shared" si="28"/>
        <v>1</v>
      </c>
      <c r="O143" s="19">
        <f t="shared" si="29"/>
        <v>1.4492753623188406E-2</v>
      </c>
    </row>
    <row r="144" spans="1:15" s="12" customFormat="1" x14ac:dyDescent="0.25">
      <c r="A144" t="s">
        <v>54</v>
      </c>
      <c r="B144" t="s">
        <v>19</v>
      </c>
      <c r="C144" s="2">
        <v>18</v>
      </c>
      <c r="D144" s="2">
        <v>4</v>
      </c>
      <c r="E144" s="2">
        <v>9</v>
      </c>
      <c r="F144" s="2">
        <v>10</v>
      </c>
      <c r="G144" s="2">
        <v>10</v>
      </c>
      <c r="H144" s="2">
        <f t="shared" si="23"/>
        <v>-8</v>
      </c>
      <c r="I144" s="19">
        <f t="shared" si="24"/>
        <v>0.22222222222222221</v>
      </c>
      <c r="J144" s="19">
        <f t="shared" si="22"/>
        <v>0.5</v>
      </c>
      <c r="K144" s="19">
        <f t="shared" si="25"/>
        <v>0.55555555555555558</v>
      </c>
      <c r="L144" s="2">
        <f t="shared" si="26"/>
        <v>8</v>
      </c>
      <c r="M144" s="19">
        <f t="shared" si="27"/>
        <v>0.44444444444444442</v>
      </c>
      <c r="N144" s="25">
        <f t="shared" si="28"/>
        <v>0</v>
      </c>
      <c r="O144" s="19">
        <f t="shared" si="29"/>
        <v>0</v>
      </c>
    </row>
    <row r="145" spans="1:15" x14ac:dyDescent="0.25">
      <c r="A145" t="s">
        <v>81</v>
      </c>
      <c r="B145" t="s">
        <v>30</v>
      </c>
      <c r="C145" s="2">
        <v>58</v>
      </c>
      <c r="D145" s="2">
        <v>37</v>
      </c>
      <c r="E145" s="2">
        <v>52</v>
      </c>
      <c r="F145" s="2">
        <v>52</v>
      </c>
      <c r="G145" s="2">
        <v>52</v>
      </c>
      <c r="H145" s="2">
        <f t="shared" si="23"/>
        <v>-6</v>
      </c>
      <c r="I145" s="19">
        <f t="shared" si="24"/>
        <v>0.63793103448275867</v>
      </c>
      <c r="J145" s="19">
        <f t="shared" si="22"/>
        <v>0.89655172413793105</v>
      </c>
      <c r="K145" s="19">
        <f t="shared" si="25"/>
        <v>0.89655172413793105</v>
      </c>
      <c r="L145" s="2">
        <f t="shared" si="26"/>
        <v>6</v>
      </c>
      <c r="M145" s="19">
        <f t="shared" si="27"/>
        <v>0.10344827586206896</v>
      </c>
      <c r="N145" s="25">
        <f t="shared" si="28"/>
        <v>0</v>
      </c>
      <c r="O145" s="19">
        <f t="shared" si="29"/>
        <v>0</v>
      </c>
    </row>
    <row r="146" spans="1:15" x14ac:dyDescent="0.25">
      <c r="A146" t="s">
        <v>64</v>
      </c>
      <c r="B146" t="s">
        <v>19</v>
      </c>
      <c r="C146" s="2">
        <v>64</v>
      </c>
      <c r="D146" s="2">
        <v>23</v>
      </c>
      <c r="E146" s="2">
        <v>47</v>
      </c>
      <c r="F146" s="2">
        <v>53</v>
      </c>
      <c r="G146" s="2">
        <v>58</v>
      </c>
      <c r="H146" s="2">
        <f t="shared" si="23"/>
        <v>-6</v>
      </c>
      <c r="I146" s="19">
        <f t="shared" si="24"/>
        <v>0.359375</v>
      </c>
      <c r="J146" s="19">
        <f t="shared" si="22"/>
        <v>0.734375</v>
      </c>
      <c r="K146" s="19">
        <f t="shared" si="25"/>
        <v>0.828125</v>
      </c>
      <c r="L146" s="2">
        <f t="shared" si="26"/>
        <v>6</v>
      </c>
      <c r="M146" s="19">
        <f t="shared" si="27"/>
        <v>9.375E-2</v>
      </c>
      <c r="N146" s="25">
        <f t="shared" si="28"/>
        <v>5</v>
      </c>
      <c r="O146" s="19">
        <f t="shared" si="29"/>
        <v>7.8125E-2</v>
      </c>
    </row>
    <row r="147" spans="1:15" x14ac:dyDescent="0.25">
      <c r="A147" t="s">
        <v>138</v>
      </c>
      <c r="B147" t="s">
        <v>19</v>
      </c>
      <c r="C147" s="2">
        <v>33</v>
      </c>
      <c r="D147" s="2">
        <v>24</v>
      </c>
      <c r="E147" s="2">
        <v>25</v>
      </c>
      <c r="F147" s="2">
        <v>30</v>
      </c>
      <c r="G147" s="2">
        <v>31</v>
      </c>
      <c r="H147" s="2">
        <f t="shared" si="23"/>
        <v>-2</v>
      </c>
      <c r="I147" s="19">
        <f t="shared" si="24"/>
        <v>0.72727272727272729</v>
      </c>
      <c r="J147" s="19">
        <f t="shared" si="22"/>
        <v>0.75757575757575757</v>
      </c>
      <c r="K147" s="19">
        <f t="shared" si="25"/>
        <v>0.90909090909090906</v>
      </c>
      <c r="L147" s="2">
        <f t="shared" si="26"/>
        <v>2</v>
      </c>
      <c r="M147" s="19">
        <f t="shared" si="27"/>
        <v>6.0606060606060608E-2</v>
      </c>
      <c r="N147" s="25">
        <f t="shared" si="28"/>
        <v>1</v>
      </c>
      <c r="O147" s="19">
        <f t="shared" si="29"/>
        <v>3.0303030303030304E-2</v>
      </c>
    </row>
    <row r="148" spans="1:15" x14ac:dyDescent="0.25">
      <c r="A148" t="s">
        <v>118</v>
      </c>
      <c r="B148" t="s">
        <v>30</v>
      </c>
      <c r="C148" s="2">
        <v>149</v>
      </c>
      <c r="D148" s="2">
        <v>108</v>
      </c>
      <c r="E148" s="2">
        <v>134</v>
      </c>
      <c r="F148" s="2">
        <v>137</v>
      </c>
      <c r="G148" s="2">
        <v>141</v>
      </c>
      <c r="H148" s="2">
        <f t="shared" si="23"/>
        <v>-8</v>
      </c>
      <c r="I148" s="19">
        <f t="shared" si="24"/>
        <v>0.72483221476510062</v>
      </c>
      <c r="J148" s="19">
        <f t="shared" si="22"/>
        <v>0.89932885906040272</v>
      </c>
      <c r="K148" s="19">
        <f t="shared" si="25"/>
        <v>0.91946308724832215</v>
      </c>
      <c r="L148" s="2">
        <f t="shared" si="26"/>
        <v>8</v>
      </c>
      <c r="M148" s="19">
        <f t="shared" si="27"/>
        <v>5.3691275167785234E-2</v>
      </c>
      <c r="N148" s="25">
        <f t="shared" si="28"/>
        <v>4</v>
      </c>
      <c r="O148" s="19">
        <f t="shared" si="29"/>
        <v>2.6845637583892617E-2</v>
      </c>
    </row>
    <row r="149" spans="1:15" x14ac:dyDescent="0.25">
      <c r="A149" t="s">
        <v>128</v>
      </c>
      <c r="B149" t="s">
        <v>24</v>
      </c>
      <c r="C149" s="2">
        <v>29</v>
      </c>
      <c r="D149" s="2">
        <v>28</v>
      </c>
      <c r="E149" s="2">
        <v>28</v>
      </c>
      <c r="F149" s="2">
        <v>28</v>
      </c>
      <c r="G149" s="2">
        <v>28</v>
      </c>
      <c r="H149" s="2">
        <f t="shared" si="23"/>
        <v>-1</v>
      </c>
      <c r="I149" s="19">
        <f t="shared" si="24"/>
        <v>0.96551724137931039</v>
      </c>
      <c r="J149" s="19">
        <f t="shared" si="22"/>
        <v>0.96551724137931039</v>
      </c>
      <c r="K149" s="19">
        <f t="shared" si="25"/>
        <v>0.96551724137931039</v>
      </c>
      <c r="L149" s="2">
        <f t="shared" si="26"/>
        <v>1</v>
      </c>
      <c r="M149" s="19">
        <f t="shared" si="27"/>
        <v>3.4482758620689655E-2</v>
      </c>
      <c r="N149" s="25">
        <f t="shared" si="28"/>
        <v>0</v>
      </c>
      <c r="O149" s="19">
        <f t="shared" si="29"/>
        <v>0</v>
      </c>
    </row>
    <row r="150" spans="1:15" x14ac:dyDescent="0.25">
      <c r="A150" t="s">
        <v>160</v>
      </c>
      <c r="B150" t="s">
        <v>161</v>
      </c>
      <c r="C150" s="2">
        <v>132</v>
      </c>
      <c r="D150" s="2">
        <v>120</v>
      </c>
      <c r="E150" s="2">
        <v>123</v>
      </c>
      <c r="F150" s="2">
        <v>123</v>
      </c>
      <c r="G150" s="2">
        <v>123</v>
      </c>
      <c r="H150" s="2">
        <f t="shared" si="23"/>
        <v>-9</v>
      </c>
      <c r="I150" s="19">
        <f t="shared" si="24"/>
        <v>0.90909090909090906</v>
      </c>
      <c r="J150" s="19">
        <f t="shared" si="22"/>
        <v>0.93181818181818177</v>
      </c>
      <c r="K150" s="19">
        <f t="shared" si="25"/>
        <v>0.93181818181818177</v>
      </c>
      <c r="L150" s="2">
        <f t="shared" si="26"/>
        <v>9</v>
      </c>
      <c r="M150" s="19">
        <f t="shared" si="27"/>
        <v>6.8181818181818177E-2</v>
      </c>
      <c r="N150" s="25">
        <f t="shared" si="28"/>
        <v>0</v>
      </c>
      <c r="O150" s="19">
        <f t="shared" si="29"/>
        <v>0</v>
      </c>
    </row>
    <row r="151" spans="1:15" x14ac:dyDescent="0.25">
      <c r="A151" t="s">
        <v>168</v>
      </c>
      <c r="B151" t="s">
        <v>19</v>
      </c>
      <c r="C151" s="2">
        <v>143</v>
      </c>
      <c r="D151" s="2">
        <v>26</v>
      </c>
      <c r="E151" s="2">
        <v>51</v>
      </c>
      <c r="F151" s="2">
        <v>89</v>
      </c>
      <c r="G151" s="2">
        <v>108</v>
      </c>
      <c r="H151" s="2">
        <f t="shared" si="23"/>
        <v>-35</v>
      </c>
      <c r="I151" s="19">
        <f t="shared" si="24"/>
        <v>0.18181818181818182</v>
      </c>
      <c r="J151" s="19">
        <f t="shared" si="22"/>
        <v>0.35664335664335667</v>
      </c>
      <c r="K151" s="19">
        <f t="shared" si="25"/>
        <v>0.6223776223776224</v>
      </c>
      <c r="L151" s="2">
        <f t="shared" si="26"/>
        <v>35</v>
      </c>
      <c r="M151" s="19">
        <f t="shared" si="27"/>
        <v>0.24475524475524477</v>
      </c>
      <c r="N151" s="25">
        <f t="shared" si="28"/>
        <v>19</v>
      </c>
      <c r="O151" s="19">
        <f t="shared" si="29"/>
        <v>0.13286713286713286</v>
      </c>
    </row>
    <row r="152" spans="1:15" x14ac:dyDescent="0.25">
      <c r="A152" t="s">
        <v>71</v>
      </c>
      <c r="B152" t="s">
        <v>72</v>
      </c>
      <c r="C152" s="2">
        <v>37</v>
      </c>
      <c r="D152" s="2">
        <v>33</v>
      </c>
      <c r="E152" s="2">
        <v>36</v>
      </c>
      <c r="F152" s="2">
        <v>36</v>
      </c>
      <c r="G152" s="2">
        <v>37</v>
      </c>
      <c r="H152" s="2">
        <f t="shared" si="23"/>
        <v>0</v>
      </c>
      <c r="I152" s="19">
        <f t="shared" si="24"/>
        <v>0.89189189189189189</v>
      </c>
      <c r="J152" s="19">
        <f t="shared" si="22"/>
        <v>0.97297297297297303</v>
      </c>
      <c r="K152" s="19">
        <f t="shared" si="25"/>
        <v>0.97297297297297303</v>
      </c>
      <c r="L152" s="2">
        <f t="shared" si="26"/>
        <v>0</v>
      </c>
      <c r="M152" s="19">
        <f t="shared" si="27"/>
        <v>0</v>
      </c>
      <c r="N152" s="25">
        <f t="shared" si="28"/>
        <v>1</v>
      </c>
      <c r="O152" s="19">
        <f t="shared" si="29"/>
        <v>2.7027027027027029E-2</v>
      </c>
    </row>
    <row r="153" spans="1:15" x14ac:dyDescent="0.25">
      <c r="A153" t="s">
        <v>429</v>
      </c>
      <c r="B153" t="s">
        <v>19</v>
      </c>
      <c r="C153" s="2">
        <v>326</v>
      </c>
      <c r="D153" s="2">
        <v>87</v>
      </c>
      <c r="E153" s="2">
        <v>302</v>
      </c>
      <c r="F153" s="2">
        <v>315</v>
      </c>
      <c r="G153" s="2">
        <v>326</v>
      </c>
      <c r="H153" s="2">
        <f t="shared" si="23"/>
        <v>0</v>
      </c>
      <c r="I153" s="19">
        <f t="shared" si="24"/>
        <v>0.26687116564417179</v>
      </c>
      <c r="J153" s="19">
        <f t="shared" si="22"/>
        <v>0.92638036809815949</v>
      </c>
      <c r="K153" s="19">
        <f t="shared" si="25"/>
        <v>0.96625766871165641</v>
      </c>
      <c r="L153" s="2">
        <f t="shared" si="26"/>
        <v>0</v>
      </c>
      <c r="M153" s="19">
        <f t="shared" si="27"/>
        <v>0</v>
      </c>
      <c r="N153" s="25">
        <f t="shared" si="28"/>
        <v>11</v>
      </c>
      <c r="O153" s="19">
        <f t="shared" si="29"/>
        <v>3.3742331288343558E-2</v>
      </c>
    </row>
    <row r="154" spans="1:15" x14ac:dyDescent="0.25">
      <c r="A154" t="s">
        <v>116</v>
      </c>
      <c r="B154" t="s">
        <v>19</v>
      </c>
      <c r="C154" s="2">
        <v>40</v>
      </c>
      <c r="D154" s="2">
        <v>18</v>
      </c>
      <c r="E154" s="2">
        <v>33</v>
      </c>
      <c r="F154" s="2">
        <v>35</v>
      </c>
      <c r="G154" s="2">
        <v>35</v>
      </c>
      <c r="H154" s="2">
        <f t="shared" si="23"/>
        <v>-5</v>
      </c>
      <c r="I154" s="19">
        <f t="shared" si="24"/>
        <v>0.45</v>
      </c>
      <c r="J154" s="19">
        <f t="shared" ref="J154:J185" si="30">E154/C154</f>
        <v>0.82499999999999996</v>
      </c>
      <c r="K154" s="19">
        <f t="shared" si="25"/>
        <v>0.875</v>
      </c>
      <c r="L154" s="2">
        <f t="shared" si="26"/>
        <v>5</v>
      </c>
      <c r="M154" s="19">
        <f t="shared" si="27"/>
        <v>0.125</v>
      </c>
      <c r="N154" s="25">
        <f t="shared" si="28"/>
        <v>0</v>
      </c>
      <c r="O154" s="19">
        <f t="shared" si="29"/>
        <v>0</v>
      </c>
    </row>
    <row r="155" spans="1:15" x14ac:dyDescent="0.25">
      <c r="A155" t="s">
        <v>183</v>
      </c>
      <c r="B155" t="s">
        <v>19</v>
      </c>
      <c r="C155" s="2">
        <v>24</v>
      </c>
      <c r="D155" s="2">
        <v>14</v>
      </c>
      <c r="E155" s="2">
        <v>20</v>
      </c>
      <c r="F155" s="2">
        <v>21</v>
      </c>
      <c r="G155" s="2">
        <v>21</v>
      </c>
      <c r="H155" s="2">
        <f t="shared" ref="H155:H186" si="31">G155-C155</f>
        <v>-3</v>
      </c>
      <c r="I155" s="19">
        <f t="shared" si="24"/>
        <v>0.58333333333333337</v>
      </c>
      <c r="J155" s="19">
        <f t="shared" si="30"/>
        <v>0.83333333333333337</v>
      </c>
      <c r="K155" s="19">
        <f t="shared" si="25"/>
        <v>0.875</v>
      </c>
      <c r="L155" s="2">
        <f t="shared" si="26"/>
        <v>3</v>
      </c>
      <c r="M155" s="19">
        <f t="shared" si="27"/>
        <v>0.125</v>
      </c>
      <c r="N155" s="25">
        <f t="shared" si="28"/>
        <v>0</v>
      </c>
      <c r="O155" s="19">
        <f t="shared" si="29"/>
        <v>0</v>
      </c>
    </row>
    <row r="156" spans="1:15" x14ac:dyDescent="0.25">
      <c r="A156" t="s">
        <v>187</v>
      </c>
      <c r="B156" t="s">
        <v>19</v>
      </c>
      <c r="C156" s="2">
        <v>34</v>
      </c>
      <c r="D156" s="2">
        <v>22</v>
      </c>
      <c r="E156" s="2">
        <v>31</v>
      </c>
      <c r="F156" s="2">
        <v>33</v>
      </c>
      <c r="G156" s="2">
        <v>33</v>
      </c>
      <c r="H156" s="2">
        <f t="shared" si="31"/>
        <v>-1</v>
      </c>
      <c r="I156" s="19">
        <f t="shared" si="24"/>
        <v>0.6470588235294118</v>
      </c>
      <c r="J156" s="19">
        <f t="shared" si="30"/>
        <v>0.91176470588235292</v>
      </c>
      <c r="K156" s="19">
        <f t="shared" si="25"/>
        <v>0.97058823529411764</v>
      </c>
      <c r="L156" s="2">
        <f t="shared" si="26"/>
        <v>1</v>
      </c>
      <c r="M156" s="19">
        <f t="shared" si="27"/>
        <v>2.9411764705882353E-2</v>
      </c>
      <c r="N156" s="25">
        <f t="shared" si="28"/>
        <v>0</v>
      </c>
      <c r="O156" s="19">
        <f t="shared" si="29"/>
        <v>0</v>
      </c>
    </row>
    <row r="157" spans="1:15" x14ac:dyDescent="0.25">
      <c r="A157" t="s">
        <v>163</v>
      </c>
      <c r="B157" t="s">
        <v>19</v>
      </c>
      <c r="C157" s="2">
        <v>23</v>
      </c>
      <c r="D157" s="2">
        <v>14</v>
      </c>
      <c r="E157" s="2">
        <v>19</v>
      </c>
      <c r="F157" s="2">
        <v>20</v>
      </c>
      <c r="G157" s="2">
        <v>23</v>
      </c>
      <c r="H157" s="2">
        <f t="shared" si="31"/>
        <v>0</v>
      </c>
      <c r="I157" s="19">
        <f t="shared" si="24"/>
        <v>0.60869565217391308</v>
      </c>
      <c r="J157" s="19">
        <f t="shared" si="30"/>
        <v>0.82608695652173914</v>
      </c>
      <c r="K157" s="19">
        <f t="shared" si="25"/>
        <v>0.86956521739130432</v>
      </c>
      <c r="L157" s="2">
        <f t="shared" si="26"/>
        <v>0</v>
      </c>
      <c r="M157" s="19">
        <f t="shared" si="27"/>
        <v>0</v>
      </c>
      <c r="N157" s="25">
        <f t="shared" si="28"/>
        <v>3</v>
      </c>
      <c r="O157" s="19">
        <f t="shared" si="29"/>
        <v>0.13043478260869565</v>
      </c>
    </row>
    <row r="158" spans="1:15" x14ac:dyDescent="0.25">
      <c r="A158" t="s">
        <v>192</v>
      </c>
      <c r="B158" t="s">
        <v>193</v>
      </c>
      <c r="C158" s="16">
        <v>151</v>
      </c>
      <c r="D158" s="16">
        <v>68</v>
      </c>
      <c r="E158" s="16">
        <v>96</v>
      </c>
      <c r="F158" s="16">
        <v>109</v>
      </c>
      <c r="G158" s="16">
        <v>144</v>
      </c>
      <c r="H158" s="16">
        <f t="shared" si="31"/>
        <v>-7</v>
      </c>
      <c r="I158" s="24">
        <f t="shared" si="24"/>
        <v>0.45033112582781459</v>
      </c>
      <c r="J158" s="24">
        <f t="shared" si="30"/>
        <v>0.63576158940397354</v>
      </c>
      <c r="K158" s="24">
        <f t="shared" si="25"/>
        <v>0.72185430463576161</v>
      </c>
      <c r="L158" s="16">
        <f t="shared" si="26"/>
        <v>7</v>
      </c>
      <c r="M158" s="24">
        <f t="shared" si="27"/>
        <v>4.6357615894039736E-2</v>
      </c>
      <c r="N158" s="32">
        <f t="shared" si="28"/>
        <v>35</v>
      </c>
      <c r="O158" s="24">
        <f t="shared" si="29"/>
        <v>0.23178807947019867</v>
      </c>
    </row>
    <row r="159" spans="1:15" x14ac:dyDescent="0.25">
      <c r="A159" t="s">
        <v>237</v>
      </c>
      <c r="B159" t="s">
        <v>19</v>
      </c>
      <c r="C159" s="2">
        <v>14</v>
      </c>
      <c r="D159" s="2">
        <v>8</v>
      </c>
      <c r="E159" s="2">
        <v>10</v>
      </c>
      <c r="F159" s="2">
        <v>13</v>
      </c>
      <c r="G159" s="2">
        <v>13</v>
      </c>
      <c r="H159" s="2">
        <f t="shared" si="31"/>
        <v>-1</v>
      </c>
      <c r="I159" s="19">
        <f t="shared" si="24"/>
        <v>0.5714285714285714</v>
      </c>
      <c r="J159" s="19">
        <f t="shared" si="30"/>
        <v>0.7142857142857143</v>
      </c>
      <c r="K159" s="19">
        <f t="shared" si="25"/>
        <v>0.9285714285714286</v>
      </c>
      <c r="L159" s="2">
        <f t="shared" si="26"/>
        <v>1</v>
      </c>
      <c r="M159" s="19">
        <f t="shared" si="27"/>
        <v>7.1428571428571425E-2</v>
      </c>
      <c r="N159" s="25">
        <f t="shared" si="28"/>
        <v>0</v>
      </c>
      <c r="O159" s="19">
        <f t="shared" si="29"/>
        <v>0</v>
      </c>
    </row>
    <row r="160" spans="1:15" x14ac:dyDescent="0.25">
      <c r="A160" t="s">
        <v>201</v>
      </c>
      <c r="B160" t="s">
        <v>19</v>
      </c>
      <c r="C160" s="2">
        <v>19</v>
      </c>
      <c r="D160" s="2">
        <v>18</v>
      </c>
      <c r="E160" s="2">
        <v>18</v>
      </c>
      <c r="F160" s="2">
        <v>18</v>
      </c>
      <c r="G160" s="2">
        <v>18</v>
      </c>
      <c r="H160" s="2">
        <f t="shared" si="31"/>
        <v>-1</v>
      </c>
      <c r="I160" s="19">
        <f t="shared" si="24"/>
        <v>0.94736842105263153</v>
      </c>
      <c r="J160" s="19">
        <f t="shared" si="30"/>
        <v>0.94736842105263153</v>
      </c>
      <c r="K160" s="19">
        <f t="shared" si="25"/>
        <v>0.94736842105263153</v>
      </c>
      <c r="L160" s="2">
        <f t="shared" si="26"/>
        <v>1</v>
      </c>
      <c r="M160" s="19">
        <f t="shared" si="27"/>
        <v>5.2631578947368418E-2</v>
      </c>
      <c r="N160" s="25">
        <f t="shared" si="28"/>
        <v>0</v>
      </c>
      <c r="O160" s="19">
        <f t="shared" si="29"/>
        <v>0</v>
      </c>
    </row>
    <row r="161" spans="1:15" x14ac:dyDescent="0.25">
      <c r="A161" t="s">
        <v>204</v>
      </c>
      <c r="B161" t="s">
        <v>162</v>
      </c>
      <c r="C161" s="2">
        <v>45</v>
      </c>
      <c r="D161" s="2">
        <v>26</v>
      </c>
      <c r="E161" s="2">
        <v>29</v>
      </c>
      <c r="F161" s="2">
        <v>30</v>
      </c>
      <c r="G161" s="2">
        <v>33</v>
      </c>
      <c r="H161" s="2">
        <f t="shared" si="31"/>
        <v>-12</v>
      </c>
      <c r="I161" s="19">
        <f t="shared" si="24"/>
        <v>0.57777777777777772</v>
      </c>
      <c r="J161" s="19">
        <f t="shared" si="30"/>
        <v>0.64444444444444449</v>
      </c>
      <c r="K161" s="19">
        <f t="shared" si="25"/>
        <v>0.66666666666666663</v>
      </c>
      <c r="L161" s="2">
        <f t="shared" si="26"/>
        <v>12</v>
      </c>
      <c r="M161" s="19">
        <f t="shared" si="27"/>
        <v>0.26666666666666666</v>
      </c>
      <c r="N161" s="25">
        <f t="shared" si="28"/>
        <v>3</v>
      </c>
      <c r="O161" s="19">
        <f t="shared" si="29"/>
        <v>6.6666666666666666E-2</v>
      </c>
    </row>
    <row r="162" spans="1:15" x14ac:dyDescent="0.25">
      <c r="A162" t="s">
        <v>176</v>
      </c>
      <c r="B162" t="s">
        <v>49</v>
      </c>
      <c r="C162" s="2">
        <v>85</v>
      </c>
      <c r="D162" s="2">
        <v>62</v>
      </c>
      <c r="E162" s="2">
        <v>76</v>
      </c>
      <c r="F162" s="2">
        <v>78</v>
      </c>
      <c r="G162" s="2">
        <v>85</v>
      </c>
      <c r="H162" s="2">
        <f t="shared" si="31"/>
        <v>0</v>
      </c>
      <c r="I162" s="19">
        <f t="shared" si="24"/>
        <v>0.72941176470588232</v>
      </c>
      <c r="J162" s="19">
        <f t="shared" si="30"/>
        <v>0.89411764705882357</v>
      </c>
      <c r="K162" s="19">
        <f t="shared" ref="K162:K193" si="32">F162/C162</f>
        <v>0.91764705882352937</v>
      </c>
      <c r="L162" s="2">
        <f t="shared" si="26"/>
        <v>0</v>
      </c>
      <c r="M162" s="19">
        <f t="shared" si="27"/>
        <v>0</v>
      </c>
      <c r="N162" s="25">
        <f t="shared" si="28"/>
        <v>7</v>
      </c>
      <c r="O162" s="19">
        <f t="shared" si="29"/>
        <v>8.2352941176470587E-2</v>
      </c>
    </row>
    <row r="163" spans="1:15" x14ac:dyDescent="0.25">
      <c r="A163" t="s">
        <v>253</v>
      </c>
      <c r="B163" t="s">
        <v>254</v>
      </c>
      <c r="C163" s="2">
        <v>56</v>
      </c>
      <c r="D163" s="2">
        <v>47</v>
      </c>
      <c r="E163" s="2">
        <v>49</v>
      </c>
      <c r="F163" s="2">
        <v>49</v>
      </c>
      <c r="G163" s="2">
        <v>49</v>
      </c>
      <c r="H163" s="2">
        <f t="shared" si="31"/>
        <v>-7</v>
      </c>
      <c r="I163" s="19">
        <f t="shared" si="24"/>
        <v>0.8392857142857143</v>
      </c>
      <c r="J163" s="19">
        <f t="shared" si="30"/>
        <v>0.875</v>
      </c>
      <c r="K163" s="19">
        <f t="shared" si="32"/>
        <v>0.875</v>
      </c>
      <c r="L163" s="2">
        <f t="shared" si="26"/>
        <v>7</v>
      </c>
      <c r="M163" s="19">
        <f t="shared" si="27"/>
        <v>0.125</v>
      </c>
      <c r="N163" s="25">
        <f t="shared" si="28"/>
        <v>0</v>
      </c>
      <c r="O163" s="19">
        <f t="shared" si="29"/>
        <v>0</v>
      </c>
    </row>
    <row r="164" spans="1:15" x14ac:dyDescent="0.25">
      <c r="A164" t="s">
        <v>101</v>
      </c>
      <c r="B164" t="s">
        <v>19</v>
      </c>
      <c r="C164" s="2">
        <v>28</v>
      </c>
      <c r="D164" s="2">
        <v>18</v>
      </c>
      <c r="E164" s="2">
        <v>23</v>
      </c>
      <c r="F164" s="2">
        <v>27</v>
      </c>
      <c r="G164" s="2">
        <v>28</v>
      </c>
      <c r="H164" s="2">
        <f t="shared" si="31"/>
        <v>0</v>
      </c>
      <c r="I164" s="19">
        <f t="shared" si="24"/>
        <v>0.6428571428571429</v>
      </c>
      <c r="J164" s="19">
        <f t="shared" si="30"/>
        <v>0.8214285714285714</v>
      </c>
      <c r="K164" s="19">
        <f t="shared" si="32"/>
        <v>0.9642857142857143</v>
      </c>
      <c r="L164" s="2">
        <f t="shared" si="26"/>
        <v>0</v>
      </c>
      <c r="M164" s="19">
        <f t="shared" si="27"/>
        <v>0</v>
      </c>
      <c r="N164" s="25">
        <f t="shared" si="28"/>
        <v>1</v>
      </c>
      <c r="O164" s="19">
        <f t="shared" si="29"/>
        <v>3.5714285714285712E-2</v>
      </c>
    </row>
    <row r="165" spans="1:15" x14ac:dyDescent="0.25">
      <c r="A165" t="s">
        <v>97</v>
      </c>
      <c r="B165" t="s">
        <v>19</v>
      </c>
      <c r="C165" s="2">
        <v>20</v>
      </c>
      <c r="D165" s="2">
        <v>1</v>
      </c>
      <c r="E165" s="2">
        <v>1</v>
      </c>
      <c r="F165" s="2">
        <v>4</v>
      </c>
      <c r="G165" s="2">
        <v>13</v>
      </c>
      <c r="H165" s="2">
        <f t="shared" si="31"/>
        <v>-7</v>
      </c>
      <c r="I165" s="19">
        <f t="shared" si="24"/>
        <v>0.05</v>
      </c>
      <c r="J165" s="19">
        <f t="shared" si="30"/>
        <v>0.05</v>
      </c>
      <c r="K165" s="19">
        <f t="shared" si="32"/>
        <v>0.2</v>
      </c>
      <c r="L165" s="2">
        <f t="shared" si="26"/>
        <v>7</v>
      </c>
      <c r="M165" s="19">
        <f t="shared" si="27"/>
        <v>0.35</v>
      </c>
      <c r="N165" s="25">
        <f t="shared" si="28"/>
        <v>9</v>
      </c>
      <c r="O165" s="19">
        <f t="shared" si="29"/>
        <v>0.45</v>
      </c>
    </row>
    <row r="166" spans="1:15" x14ac:dyDescent="0.25">
      <c r="A166" t="s">
        <v>250</v>
      </c>
      <c r="B166" t="s">
        <v>30</v>
      </c>
      <c r="C166" s="2">
        <v>19</v>
      </c>
      <c r="D166" s="2">
        <v>16</v>
      </c>
      <c r="E166" s="2">
        <v>17</v>
      </c>
      <c r="F166" s="2">
        <v>18</v>
      </c>
      <c r="G166" s="2">
        <v>18</v>
      </c>
      <c r="H166" s="2">
        <f t="shared" si="31"/>
        <v>-1</v>
      </c>
      <c r="I166" s="19">
        <f t="shared" si="24"/>
        <v>0.84210526315789469</v>
      </c>
      <c r="J166" s="19">
        <f t="shared" si="30"/>
        <v>0.89473684210526316</v>
      </c>
      <c r="K166" s="19">
        <f t="shared" si="32"/>
        <v>0.94736842105263153</v>
      </c>
      <c r="L166" s="2">
        <f t="shared" si="26"/>
        <v>1</v>
      </c>
      <c r="M166" s="19">
        <f t="shared" si="27"/>
        <v>5.2631578947368418E-2</v>
      </c>
      <c r="N166" s="25">
        <f t="shared" si="28"/>
        <v>0</v>
      </c>
      <c r="O166" s="19">
        <f t="shared" si="29"/>
        <v>0</v>
      </c>
    </row>
    <row r="167" spans="1:15" x14ac:dyDescent="0.25">
      <c r="A167" t="s">
        <v>18</v>
      </c>
      <c r="B167" t="s">
        <v>19</v>
      </c>
      <c r="C167" s="2">
        <v>48</v>
      </c>
      <c r="D167" s="2">
        <v>42</v>
      </c>
      <c r="E167" s="2">
        <v>43</v>
      </c>
      <c r="F167" s="2">
        <v>45</v>
      </c>
      <c r="G167" s="2">
        <v>45</v>
      </c>
      <c r="H167" s="2">
        <f t="shared" si="31"/>
        <v>-3</v>
      </c>
      <c r="I167" s="19">
        <f t="shared" si="24"/>
        <v>0.875</v>
      </c>
      <c r="J167" s="19">
        <f t="shared" si="30"/>
        <v>0.89583333333333337</v>
      </c>
      <c r="K167" s="19">
        <f t="shared" si="32"/>
        <v>0.9375</v>
      </c>
      <c r="L167" s="2">
        <f t="shared" si="26"/>
        <v>3</v>
      </c>
      <c r="M167" s="19">
        <f t="shared" si="27"/>
        <v>6.25E-2</v>
      </c>
      <c r="N167" s="25">
        <f t="shared" si="28"/>
        <v>0</v>
      </c>
      <c r="O167" s="19">
        <f t="shared" si="29"/>
        <v>0</v>
      </c>
    </row>
    <row r="168" spans="1:15" s="12" customFormat="1" x14ac:dyDescent="0.25">
      <c r="A168" t="s">
        <v>170</v>
      </c>
      <c r="B168" t="s">
        <v>19</v>
      </c>
      <c r="C168" s="2">
        <v>31</v>
      </c>
      <c r="D168" s="2">
        <v>19</v>
      </c>
      <c r="E168" s="2">
        <v>21</v>
      </c>
      <c r="F168" s="2">
        <v>22</v>
      </c>
      <c r="G168" s="2">
        <v>24</v>
      </c>
      <c r="H168" s="2">
        <f t="shared" si="31"/>
        <v>-7</v>
      </c>
      <c r="I168" s="19">
        <f t="shared" si="24"/>
        <v>0.61290322580645162</v>
      </c>
      <c r="J168" s="19">
        <f t="shared" si="30"/>
        <v>0.67741935483870963</v>
      </c>
      <c r="K168" s="19">
        <f t="shared" si="32"/>
        <v>0.70967741935483875</v>
      </c>
      <c r="L168" s="2">
        <f t="shared" si="26"/>
        <v>7</v>
      </c>
      <c r="M168" s="19">
        <f t="shared" si="27"/>
        <v>0.22580645161290322</v>
      </c>
      <c r="N168" s="25">
        <f t="shared" si="28"/>
        <v>2</v>
      </c>
      <c r="O168" s="19">
        <f t="shared" si="29"/>
        <v>6.4516129032258063E-2</v>
      </c>
    </row>
    <row r="169" spans="1:15" x14ac:dyDescent="0.25">
      <c r="A169" t="s">
        <v>152</v>
      </c>
      <c r="B169" t="s">
        <v>153</v>
      </c>
      <c r="C169" s="2">
        <v>52</v>
      </c>
      <c r="D169" s="2">
        <v>32</v>
      </c>
      <c r="E169" s="2">
        <v>34</v>
      </c>
      <c r="F169" s="2">
        <v>34</v>
      </c>
      <c r="G169" s="2">
        <v>35</v>
      </c>
      <c r="H169" s="2">
        <f t="shared" si="31"/>
        <v>-17</v>
      </c>
      <c r="I169" s="19">
        <f t="shared" si="24"/>
        <v>0.61538461538461542</v>
      </c>
      <c r="J169" s="19">
        <f t="shared" si="30"/>
        <v>0.65384615384615385</v>
      </c>
      <c r="K169" s="19">
        <f t="shared" si="32"/>
        <v>0.65384615384615385</v>
      </c>
      <c r="L169" s="2">
        <f t="shared" si="26"/>
        <v>17</v>
      </c>
      <c r="M169" s="19">
        <f t="shared" si="27"/>
        <v>0.32692307692307693</v>
      </c>
      <c r="N169" s="25">
        <f t="shared" si="28"/>
        <v>1</v>
      </c>
      <c r="O169" s="19">
        <f t="shared" si="29"/>
        <v>1.9230769230769232E-2</v>
      </c>
    </row>
    <row r="170" spans="1:15" x14ac:dyDescent="0.25">
      <c r="A170" t="s">
        <v>123</v>
      </c>
      <c r="B170" t="s">
        <v>19</v>
      </c>
      <c r="C170" s="2">
        <v>45</v>
      </c>
      <c r="D170" s="2">
        <v>6</v>
      </c>
      <c r="E170" s="2">
        <v>23</v>
      </c>
      <c r="F170" s="2">
        <v>25</v>
      </c>
      <c r="G170" s="2">
        <v>32</v>
      </c>
      <c r="H170" s="2">
        <f t="shared" si="31"/>
        <v>-13</v>
      </c>
      <c r="I170" s="19">
        <f t="shared" si="24"/>
        <v>0.13333333333333333</v>
      </c>
      <c r="J170" s="19">
        <f t="shared" si="30"/>
        <v>0.51111111111111107</v>
      </c>
      <c r="K170" s="19">
        <f t="shared" si="32"/>
        <v>0.55555555555555558</v>
      </c>
      <c r="L170" s="2">
        <f t="shared" si="26"/>
        <v>13</v>
      </c>
      <c r="M170" s="19">
        <f t="shared" si="27"/>
        <v>0.28888888888888886</v>
      </c>
      <c r="N170" s="25">
        <f t="shared" si="28"/>
        <v>7</v>
      </c>
      <c r="O170" s="19">
        <f t="shared" si="29"/>
        <v>0.15555555555555556</v>
      </c>
    </row>
    <row r="171" spans="1:15" x14ac:dyDescent="0.25">
      <c r="A171" t="s">
        <v>197</v>
      </c>
      <c r="B171" t="s">
        <v>30</v>
      </c>
      <c r="C171" s="16">
        <v>10</v>
      </c>
      <c r="D171" s="16">
        <v>0</v>
      </c>
      <c r="E171" s="16">
        <v>6</v>
      </c>
      <c r="F171" s="16">
        <v>6</v>
      </c>
      <c r="G171" s="16">
        <v>6</v>
      </c>
      <c r="H171" s="16">
        <f t="shared" si="31"/>
        <v>-4</v>
      </c>
      <c r="I171" s="19">
        <f t="shared" si="24"/>
        <v>0</v>
      </c>
      <c r="J171" s="19">
        <f t="shared" si="30"/>
        <v>0.6</v>
      </c>
      <c r="K171" s="19">
        <f t="shared" si="32"/>
        <v>0.6</v>
      </c>
      <c r="L171" s="2">
        <f t="shared" si="26"/>
        <v>4</v>
      </c>
      <c r="M171" s="19">
        <f t="shared" si="27"/>
        <v>0.4</v>
      </c>
      <c r="N171" s="25">
        <f t="shared" si="28"/>
        <v>0</v>
      </c>
      <c r="O171" s="19">
        <f t="shared" si="29"/>
        <v>0</v>
      </c>
    </row>
    <row r="172" spans="1:15" s="12" customFormat="1" x14ac:dyDescent="0.25">
      <c r="A172" t="s">
        <v>194</v>
      </c>
      <c r="B172" t="s">
        <v>19</v>
      </c>
      <c r="C172" s="2">
        <v>54</v>
      </c>
      <c r="D172" s="2">
        <v>23</v>
      </c>
      <c r="E172" s="2">
        <v>34</v>
      </c>
      <c r="F172" s="2">
        <v>36</v>
      </c>
      <c r="G172" s="2">
        <v>38</v>
      </c>
      <c r="H172" s="2">
        <f t="shared" si="31"/>
        <v>-16</v>
      </c>
      <c r="I172" s="19">
        <f t="shared" si="24"/>
        <v>0.42592592592592593</v>
      </c>
      <c r="J172" s="19">
        <f t="shared" si="30"/>
        <v>0.62962962962962965</v>
      </c>
      <c r="K172" s="19">
        <f t="shared" si="32"/>
        <v>0.66666666666666663</v>
      </c>
      <c r="L172" s="2">
        <f t="shared" si="26"/>
        <v>16</v>
      </c>
      <c r="M172" s="19">
        <f t="shared" si="27"/>
        <v>0.29629629629629628</v>
      </c>
      <c r="N172" s="25">
        <f t="shared" si="28"/>
        <v>2</v>
      </c>
      <c r="O172" s="19">
        <f t="shared" si="29"/>
        <v>3.7037037037037035E-2</v>
      </c>
    </row>
    <row r="173" spans="1:15" s="12" customFormat="1" x14ac:dyDescent="0.25">
      <c r="A173" t="s">
        <v>189</v>
      </c>
      <c r="B173" t="s">
        <v>19</v>
      </c>
      <c r="C173" s="2">
        <v>417</v>
      </c>
      <c r="D173" s="2">
        <v>361</v>
      </c>
      <c r="E173" s="2">
        <v>401</v>
      </c>
      <c r="F173" s="2">
        <v>407</v>
      </c>
      <c r="G173" s="2">
        <v>408</v>
      </c>
      <c r="H173" s="2">
        <f t="shared" si="31"/>
        <v>-9</v>
      </c>
      <c r="I173" s="19">
        <f t="shared" si="24"/>
        <v>0.86570743405275774</v>
      </c>
      <c r="J173" s="19">
        <f t="shared" si="30"/>
        <v>0.9616306954436451</v>
      </c>
      <c r="K173" s="19">
        <f t="shared" si="32"/>
        <v>0.97601918465227822</v>
      </c>
      <c r="L173" s="2">
        <f t="shared" si="26"/>
        <v>9</v>
      </c>
      <c r="M173" s="19">
        <f t="shared" si="27"/>
        <v>2.1582733812949641E-2</v>
      </c>
      <c r="N173" s="25">
        <f t="shared" si="28"/>
        <v>1</v>
      </c>
      <c r="O173" s="19">
        <f t="shared" si="29"/>
        <v>2.3980815347721821E-3</v>
      </c>
    </row>
    <row r="174" spans="1:15" x14ac:dyDescent="0.25">
      <c r="A174" t="s">
        <v>147</v>
      </c>
      <c r="B174" t="s">
        <v>19</v>
      </c>
      <c r="C174" s="2">
        <v>125</v>
      </c>
      <c r="D174" s="2">
        <v>121</v>
      </c>
      <c r="E174" s="2">
        <v>121</v>
      </c>
      <c r="F174" s="2">
        <v>123</v>
      </c>
      <c r="G174" s="2">
        <v>123</v>
      </c>
      <c r="H174" s="2">
        <f t="shared" si="31"/>
        <v>-2</v>
      </c>
      <c r="I174" s="19">
        <f t="shared" si="24"/>
        <v>0.96799999999999997</v>
      </c>
      <c r="J174" s="19">
        <f t="shared" si="30"/>
        <v>0.96799999999999997</v>
      </c>
      <c r="K174" s="19">
        <f t="shared" si="32"/>
        <v>0.98399999999999999</v>
      </c>
      <c r="L174" s="2">
        <f t="shared" si="26"/>
        <v>2</v>
      </c>
      <c r="M174" s="19">
        <f t="shared" si="27"/>
        <v>1.6E-2</v>
      </c>
      <c r="N174" s="25">
        <f t="shared" si="28"/>
        <v>0</v>
      </c>
      <c r="O174" s="19">
        <f t="shared" si="29"/>
        <v>0</v>
      </c>
    </row>
    <row r="175" spans="1:15" x14ac:dyDescent="0.25">
      <c r="A175" t="s">
        <v>45</v>
      </c>
      <c r="B175" t="s">
        <v>19</v>
      </c>
      <c r="C175" s="2">
        <v>66</v>
      </c>
      <c r="D175" s="2">
        <v>32</v>
      </c>
      <c r="E175" s="2">
        <v>52</v>
      </c>
      <c r="F175" s="2">
        <v>54</v>
      </c>
      <c r="G175" s="2">
        <v>57</v>
      </c>
      <c r="H175" s="2">
        <f t="shared" si="31"/>
        <v>-9</v>
      </c>
      <c r="I175" s="19">
        <f t="shared" si="24"/>
        <v>0.48484848484848486</v>
      </c>
      <c r="J175" s="19">
        <f t="shared" si="30"/>
        <v>0.78787878787878785</v>
      </c>
      <c r="K175" s="19">
        <f t="shared" si="32"/>
        <v>0.81818181818181823</v>
      </c>
      <c r="L175" s="2">
        <f t="shared" si="26"/>
        <v>9</v>
      </c>
      <c r="M175" s="19">
        <f t="shared" si="27"/>
        <v>0.13636363636363635</v>
      </c>
      <c r="N175" s="25">
        <f t="shared" si="28"/>
        <v>3</v>
      </c>
      <c r="O175" s="19">
        <f t="shared" si="29"/>
        <v>4.5454545454545456E-2</v>
      </c>
    </row>
    <row r="176" spans="1:15" x14ac:dyDescent="0.25">
      <c r="A176" t="s">
        <v>107</v>
      </c>
      <c r="B176" t="s">
        <v>19</v>
      </c>
      <c r="C176" s="16">
        <v>7</v>
      </c>
      <c r="D176" s="16">
        <v>5</v>
      </c>
      <c r="E176" s="16">
        <v>6</v>
      </c>
      <c r="F176" s="16">
        <v>6</v>
      </c>
      <c r="G176" s="16">
        <v>7</v>
      </c>
      <c r="H176" s="16">
        <f t="shared" si="31"/>
        <v>0</v>
      </c>
      <c r="I176" s="24">
        <f t="shared" si="24"/>
        <v>0.7142857142857143</v>
      </c>
      <c r="J176" s="24">
        <f t="shared" si="30"/>
        <v>0.8571428571428571</v>
      </c>
      <c r="K176" s="24">
        <f t="shared" si="32"/>
        <v>0.8571428571428571</v>
      </c>
      <c r="L176" s="16">
        <f t="shared" si="26"/>
        <v>0</v>
      </c>
      <c r="M176" s="24">
        <f t="shared" si="27"/>
        <v>0</v>
      </c>
      <c r="N176" s="32">
        <f t="shared" si="28"/>
        <v>1</v>
      </c>
      <c r="O176" s="24">
        <f t="shared" si="29"/>
        <v>0.14285714285714285</v>
      </c>
    </row>
    <row r="177" spans="1:15" x14ac:dyDescent="0.25">
      <c r="A177" t="s">
        <v>65</v>
      </c>
      <c r="B177" t="s">
        <v>66</v>
      </c>
      <c r="C177" s="2">
        <v>19</v>
      </c>
      <c r="D177" s="2">
        <v>2</v>
      </c>
      <c r="E177" s="2">
        <v>11</v>
      </c>
      <c r="F177" s="2">
        <v>16</v>
      </c>
      <c r="G177" s="2">
        <v>16</v>
      </c>
      <c r="H177" s="2">
        <f t="shared" si="31"/>
        <v>-3</v>
      </c>
      <c r="I177" s="19">
        <f t="shared" si="24"/>
        <v>0.10526315789473684</v>
      </c>
      <c r="J177" s="19">
        <f t="shared" si="30"/>
        <v>0.57894736842105265</v>
      </c>
      <c r="K177" s="19">
        <f t="shared" si="32"/>
        <v>0.84210526315789469</v>
      </c>
      <c r="L177" s="2">
        <f t="shared" si="26"/>
        <v>3</v>
      </c>
      <c r="M177" s="19">
        <f t="shared" si="27"/>
        <v>0.15789473684210525</v>
      </c>
      <c r="N177" s="25">
        <f t="shared" si="28"/>
        <v>0</v>
      </c>
      <c r="O177" s="19">
        <f t="shared" si="29"/>
        <v>0</v>
      </c>
    </row>
    <row r="178" spans="1:15" x14ac:dyDescent="0.25">
      <c r="A178" t="s">
        <v>124</v>
      </c>
      <c r="B178" t="s">
        <v>30</v>
      </c>
      <c r="C178" s="2">
        <v>106</v>
      </c>
      <c r="D178" s="2">
        <v>66</v>
      </c>
      <c r="E178" s="2">
        <v>93</v>
      </c>
      <c r="F178" s="2">
        <v>95</v>
      </c>
      <c r="G178" s="2">
        <v>96</v>
      </c>
      <c r="H178" s="2">
        <f t="shared" si="31"/>
        <v>-10</v>
      </c>
      <c r="I178" s="19">
        <f t="shared" si="24"/>
        <v>0.62264150943396224</v>
      </c>
      <c r="J178" s="19">
        <f t="shared" si="30"/>
        <v>0.87735849056603776</v>
      </c>
      <c r="K178" s="19">
        <f t="shared" si="32"/>
        <v>0.89622641509433965</v>
      </c>
      <c r="L178" s="2">
        <f t="shared" si="26"/>
        <v>10</v>
      </c>
      <c r="M178" s="19">
        <f t="shared" si="27"/>
        <v>9.4339622641509441E-2</v>
      </c>
      <c r="N178" s="25">
        <f t="shared" si="28"/>
        <v>1</v>
      </c>
      <c r="O178" s="19">
        <f t="shared" si="29"/>
        <v>9.433962264150943E-3</v>
      </c>
    </row>
    <row r="179" spans="1:15" x14ac:dyDescent="0.25">
      <c r="A179" t="s">
        <v>154</v>
      </c>
      <c r="B179" t="s">
        <v>19</v>
      </c>
      <c r="C179" s="2">
        <v>30</v>
      </c>
      <c r="D179" s="2">
        <v>18</v>
      </c>
      <c r="E179" s="2">
        <v>24</v>
      </c>
      <c r="F179" s="2">
        <v>27</v>
      </c>
      <c r="G179" s="2">
        <v>28</v>
      </c>
      <c r="H179" s="2">
        <f t="shared" si="31"/>
        <v>-2</v>
      </c>
      <c r="I179" s="19">
        <f t="shared" si="24"/>
        <v>0.6</v>
      </c>
      <c r="J179" s="19">
        <f t="shared" si="30"/>
        <v>0.8</v>
      </c>
      <c r="K179" s="19">
        <f t="shared" si="32"/>
        <v>0.9</v>
      </c>
      <c r="L179" s="2">
        <f t="shared" si="26"/>
        <v>2</v>
      </c>
      <c r="M179" s="19">
        <f t="shared" si="27"/>
        <v>6.6666666666666666E-2</v>
      </c>
      <c r="N179" s="25">
        <f t="shared" si="28"/>
        <v>1</v>
      </c>
      <c r="O179" s="19">
        <f t="shared" si="29"/>
        <v>3.3333333333333333E-2</v>
      </c>
    </row>
    <row r="180" spans="1:15" x14ac:dyDescent="0.25">
      <c r="A180" t="s">
        <v>79</v>
      </c>
      <c r="B180" t="s">
        <v>80</v>
      </c>
      <c r="C180" s="2">
        <v>8</v>
      </c>
      <c r="D180" s="2">
        <v>7</v>
      </c>
      <c r="E180" s="2">
        <v>7</v>
      </c>
      <c r="F180" s="2">
        <v>7</v>
      </c>
      <c r="G180" s="2">
        <v>7</v>
      </c>
      <c r="H180" s="2">
        <f t="shared" si="31"/>
        <v>-1</v>
      </c>
      <c r="I180" s="19">
        <f t="shared" si="24"/>
        <v>0.875</v>
      </c>
      <c r="J180" s="19">
        <f t="shared" si="30"/>
        <v>0.875</v>
      </c>
      <c r="K180" s="19">
        <f t="shared" si="32"/>
        <v>0.875</v>
      </c>
      <c r="L180" s="2">
        <f t="shared" si="26"/>
        <v>1</v>
      </c>
      <c r="M180" s="19">
        <f t="shared" si="27"/>
        <v>0.125</v>
      </c>
      <c r="N180" s="25">
        <f t="shared" si="28"/>
        <v>0</v>
      </c>
      <c r="O180" s="19">
        <f t="shared" si="29"/>
        <v>0</v>
      </c>
    </row>
    <row r="181" spans="1:15" x14ac:dyDescent="0.25">
      <c r="A181" t="s">
        <v>247</v>
      </c>
      <c r="B181" t="s">
        <v>19</v>
      </c>
      <c r="C181" s="2">
        <v>66</v>
      </c>
      <c r="D181" s="2">
        <v>31</v>
      </c>
      <c r="E181" s="2">
        <v>43</v>
      </c>
      <c r="F181" s="2">
        <v>45</v>
      </c>
      <c r="G181" s="2">
        <v>48</v>
      </c>
      <c r="H181" s="2">
        <f t="shared" si="31"/>
        <v>-18</v>
      </c>
      <c r="I181" s="19">
        <f t="shared" si="24"/>
        <v>0.46969696969696972</v>
      </c>
      <c r="J181" s="19">
        <f t="shared" si="30"/>
        <v>0.65151515151515149</v>
      </c>
      <c r="K181" s="19">
        <f t="shared" si="32"/>
        <v>0.68181818181818177</v>
      </c>
      <c r="L181" s="2">
        <f t="shared" si="26"/>
        <v>18</v>
      </c>
      <c r="M181" s="19">
        <f t="shared" si="27"/>
        <v>0.27272727272727271</v>
      </c>
      <c r="N181" s="25">
        <f t="shared" si="28"/>
        <v>3</v>
      </c>
      <c r="O181" s="19">
        <f t="shared" si="29"/>
        <v>4.5454545454545456E-2</v>
      </c>
    </row>
    <row r="182" spans="1:15" x14ac:dyDescent="0.25">
      <c r="A182" t="s">
        <v>69</v>
      </c>
      <c r="B182" t="s">
        <v>19</v>
      </c>
      <c r="C182" s="2">
        <v>17</v>
      </c>
      <c r="D182" s="2">
        <v>3</v>
      </c>
      <c r="E182" s="2">
        <v>6</v>
      </c>
      <c r="F182" s="2">
        <v>9</v>
      </c>
      <c r="G182" s="2">
        <v>18</v>
      </c>
      <c r="H182" s="2">
        <f t="shared" si="31"/>
        <v>1</v>
      </c>
      <c r="I182" s="19">
        <f t="shared" si="24"/>
        <v>0.17647058823529413</v>
      </c>
      <c r="J182" s="19">
        <f t="shared" si="30"/>
        <v>0.35294117647058826</v>
      </c>
      <c r="K182" s="19">
        <f t="shared" si="32"/>
        <v>0.52941176470588236</v>
      </c>
      <c r="L182" s="2">
        <f t="shared" si="26"/>
        <v>-1</v>
      </c>
      <c r="M182" s="19">
        <f t="shared" si="27"/>
        <v>-5.8823529411764705E-2</v>
      </c>
      <c r="N182" s="25">
        <f t="shared" si="28"/>
        <v>9</v>
      </c>
      <c r="O182" s="19">
        <f t="shared" si="29"/>
        <v>0.52941176470588236</v>
      </c>
    </row>
    <row r="183" spans="1:15" x14ac:dyDescent="0.25">
      <c r="A183" t="s">
        <v>172</v>
      </c>
      <c r="B183" t="s">
        <v>19</v>
      </c>
      <c r="C183" s="2">
        <v>11</v>
      </c>
      <c r="D183" s="2">
        <v>6</v>
      </c>
      <c r="E183" s="2">
        <v>11</v>
      </c>
      <c r="F183" s="2">
        <v>11</v>
      </c>
      <c r="G183" s="2">
        <v>11</v>
      </c>
      <c r="H183" s="2">
        <f t="shared" si="31"/>
        <v>0</v>
      </c>
      <c r="I183" s="19">
        <f t="shared" si="24"/>
        <v>0.54545454545454541</v>
      </c>
      <c r="J183" s="19">
        <f t="shared" si="30"/>
        <v>1</v>
      </c>
      <c r="K183" s="19">
        <f t="shared" si="32"/>
        <v>1</v>
      </c>
      <c r="L183" s="2">
        <f t="shared" si="26"/>
        <v>0</v>
      </c>
      <c r="M183" s="19">
        <f t="shared" si="27"/>
        <v>0</v>
      </c>
      <c r="N183" s="25">
        <f t="shared" si="28"/>
        <v>0</v>
      </c>
      <c r="O183" s="19">
        <f t="shared" si="29"/>
        <v>0</v>
      </c>
    </row>
    <row r="184" spans="1:15" x14ac:dyDescent="0.25">
      <c r="A184" t="s">
        <v>195</v>
      </c>
      <c r="B184" t="s">
        <v>19</v>
      </c>
      <c r="C184" s="2">
        <v>9</v>
      </c>
      <c r="D184" s="2">
        <v>0</v>
      </c>
      <c r="E184" s="2">
        <v>4</v>
      </c>
      <c r="F184" s="2">
        <v>6</v>
      </c>
      <c r="G184" s="2">
        <v>9</v>
      </c>
      <c r="H184" s="2">
        <f t="shared" si="31"/>
        <v>0</v>
      </c>
      <c r="I184" s="19">
        <f t="shared" si="24"/>
        <v>0</v>
      </c>
      <c r="J184" s="19">
        <f t="shared" si="30"/>
        <v>0.44444444444444442</v>
      </c>
      <c r="K184" s="19">
        <f t="shared" si="32"/>
        <v>0.66666666666666663</v>
      </c>
      <c r="L184" s="2">
        <f t="shared" si="26"/>
        <v>0</v>
      </c>
      <c r="M184" s="19">
        <f t="shared" si="27"/>
        <v>0</v>
      </c>
      <c r="N184" s="25">
        <f t="shared" si="28"/>
        <v>3</v>
      </c>
      <c r="O184" s="19">
        <f t="shared" si="29"/>
        <v>0.33333333333333331</v>
      </c>
    </row>
    <row r="185" spans="1:15" x14ac:dyDescent="0.25">
      <c r="A185" t="s">
        <v>134</v>
      </c>
      <c r="B185" t="s">
        <v>19</v>
      </c>
      <c r="C185" s="2">
        <v>51</v>
      </c>
      <c r="D185" s="2">
        <v>31</v>
      </c>
      <c r="E185" s="2">
        <v>40</v>
      </c>
      <c r="F185" s="2">
        <v>41</v>
      </c>
      <c r="G185" s="2">
        <v>41</v>
      </c>
      <c r="H185" s="2">
        <f t="shared" si="31"/>
        <v>-10</v>
      </c>
      <c r="I185" s="19">
        <f t="shared" si="24"/>
        <v>0.60784313725490191</v>
      </c>
      <c r="J185" s="19">
        <f t="shared" si="30"/>
        <v>0.78431372549019607</v>
      </c>
      <c r="K185" s="19">
        <f t="shared" si="32"/>
        <v>0.80392156862745101</v>
      </c>
      <c r="L185" s="2">
        <f t="shared" si="26"/>
        <v>10</v>
      </c>
      <c r="M185" s="19">
        <f t="shared" si="27"/>
        <v>0.19607843137254902</v>
      </c>
      <c r="N185" s="25">
        <f t="shared" si="28"/>
        <v>0</v>
      </c>
      <c r="O185" s="19">
        <f t="shared" si="29"/>
        <v>0</v>
      </c>
    </row>
    <row r="186" spans="1:15" x14ac:dyDescent="0.25">
      <c r="A186" t="s">
        <v>192</v>
      </c>
      <c r="B186" t="s">
        <v>30</v>
      </c>
      <c r="C186" s="16">
        <v>143</v>
      </c>
      <c r="D186" s="16">
        <v>49</v>
      </c>
      <c r="E186" s="16">
        <v>98</v>
      </c>
      <c r="F186" s="16">
        <v>108</v>
      </c>
      <c r="G186" s="16">
        <v>137</v>
      </c>
      <c r="H186" s="16">
        <f t="shared" si="31"/>
        <v>-6</v>
      </c>
      <c r="I186" s="24">
        <f t="shared" si="24"/>
        <v>0.34265734265734266</v>
      </c>
      <c r="J186" s="24">
        <f t="shared" ref="J186:J207" si="33">E186/C186</f>
        <v>0.68531468531468531</v>
      </c>
      <c r="K186" s="24">
        <f t="shared" si="32"/>
        <v>0.75524475524475521</v>
      </c>
      <c r="L186" s="16">
        <f t="shared" si="26"/>
        <v>6</v>
      </c>
      <c r="M186" s="24">
        <f t="shared" si="27"/>
        <v>4.195804195804196E-2</v>
      </c>
      <c r="N186" s="32">
        <f t="shared" si="28"/>
        <v>29</v>
      </c>
      <c r="O186" s="24">
        <f t="shared" si="29"/>
        <v>0.20279720279720279</v>
      </c>
    </row>
    <row r="187" spans="1:15" x14ac:dyDescent="0.25">
      <c r="A187" t="s">
        <v>186</v>
      </c>
      <c r="B187" t="s">
        <v>19</v>
      </c>
      <c r="C187" s="2">
        <v>161</v>
      </c>
      <c r="D187" s="2">
        <v>140</v>
      </c>
      <c r="E187" s="2">
        <v>149</v>
      </c>
      <c r="F187" s="2">
        <v>149</v>
      </c>
      <c r="G187" s="2">
        <v>150</v>
      </c>
      <c r="H187" s="2">
        <f t="shared" ref="H187:H207" si="34">G187-C187</f>
        <v>-11</v>
      </c>
      <c r="I187" s="19">
        <f t="shared" si="24"/>
        <v>0.86956521739130432</v>
      </c>
      <c r="J187" s="19">
        <f t="shared" si="33"/>
        <v>0.92546583850931674</v>
      </c>
      <c r="K187" s="19">
        <f t="shared" si="32"/>
        <v>0.92546583850931674</v>
      </c>
      <c r="L187" s="2">
        <f t="shared" si="26"/>
        <v>11</v>
      </c>
      <c r="M187" s="19">
        <f t="shared" si="27"/>
        <v>6.8322981366459631E-2</v>
      </c>
      <c r="N187" s="25">
        <f t="shared" si="28"/>
        <v>1</v>
      </c>
      <c r="O187" s="19">
        <f t="shared" si="29"/>
        <v>6.2111801242236021E-3</v>
      </c>
    </row>
    <row r="188" spans="1:15" x14ac:dyDescent="0.25">
      <c r="A188" t="s">
        <v>74</v>
      </c>
      <c r="B188" t="s">
        <v>19</v>
      </c>
      <c r="C188" s="2">
        <v>41</v>
      </c>
      <c r="D188" s="2">
        <v>8</v>
      </c>
      <c r="E188" s="2">
        <v>24</v>
      </c>
      <c r="F188" s="2">
        <v>32</v>
      </c>
      <c r="G188" s="2">
        <v>32</v>
      </c>
      <c r="H188" s="2">
        <f t="shared" si="34"/>
        <v>-9</v>
      </c>
      <c r="I188" s="19">
        <f t="shared" si="24"/>
        <v>0.1951219512195122</v>
      </c>
      <c r="J188" s="19">
        <f t="shared" si="33"/>
        <v>0.58536585365853655</v>
      </c>
      <c r="K188" s="19">
        <f t="shared" si="32"/>
        <v>0.78048780487804881</v>
      </c>
      <c r="L188" s="2">
        <f t="shared" si="26"/>
        <v>9</v>
      </c>
      <c r="M188" s="19">
        <f t="shared" si="27"/>
        <v>0.21951219512195122</v>
      </c>
      <c r="N188" s="25">
        <f t="shared" si="28"/>
        <v>0</v>
      </c>
      <c r="O188" s="19">
        <f t="shared" si="29"/>
        <v>0</v>
      </c>
    </row>
    <row r="189" spans="1:15" x14ac:dyDescent="0.25">
      <c r="A189" t="s">
        <v>122</v>
      </c>
      <c r="B189" t="s">
        <v>19</v>
      </c>
      <c r="C189" s="2">
        <v>28</v>
      </c>
      <c r="D189" s="2">
        <v>3</v>
      </c>
      <c r="E189" s="2">
        <v>12</v>
      </c>
      <c r="F189" s="2">
        <v>14</v>
      </c>
      <c r="G189" s="2">
        <v>18</v>
      </c>
      <c r="H189" s="2">
        <f t="shared" si="34"/>
        <v>-10</v>
      </c>
      <c r="I189" s="19">
        <f t="shared" si="24"/>
        <v>0.10714285714285714</v>
      </c>
      <c r="J189" s="19">
        <f t="shared" si="33"/>
        <v>0.42857142857142855</v>
      </c>
      <c r="K189" s="19">
        <f t="shared" si="32"/>
        <v>0.5</v>
      </c>
      <c r="L189" s="2">
        <f t="shared" si="26"/>
        <v>10</v>
      </c>
      <c r="M189" s="19">
        <f t="shared" si="27"/>
        <v>0.35714285714285715</v>
      </c>
      <c r="N189" s="25">
        <f t="shared" si="28"/>
        <v>4</v>
      </c>
      <c r="O189" s="19">
        <f t="shared" si="29"/>
        <v>0.14285714285714285</v>
      </c>
    </row>
    <row r="190" spans="1:15" x14ac:dyDescent="0.25">
      <c r="A190" t="s">
        <v>277</v>
      </c>
      <c r="B190" t="s">
        <v>19</v>
      </c>
      <c r="C190" s="16">
        <v>49</v>
      </c>
      <c r="D190" s="16">
        <v>27</v>
      </c>
      <c r="E190" s="16">
        <v>38</v>
      </c>
      <c r="F190" s="16">
        <v>46</v>
      </c>
      <c r="G190" s="16">
        <v>47</v>
      </c>
      <c r="H190" s="16">
        <f t="shared" si="34"/>
        <v>-2</v>
      </c>
      <c r="I190" s="19">
        <f t="shared" si="24"/>
        <v>0.55102040816326525</v>
      </c>
      <c r="J190" s="19">
        <f t="shared" si="33"/>
        <v>0.77551020408163263</v>
      </c>
      <c r="K190" s="19">
        <f t="shared" si="32"/>
        <v>0.93877551020408168</v>
      </c>
      <c r="L190" s="2">
        <f t="shared" si="26"/>
        <v>2</v>
      </c>
      <c r="M190" s="19">
        <f t="shared" si="27"/>
        <v>4.0816326530612242E-2</v>
      </c>
      <c r="N190" s="25">
        <f t="shared" si="28"/>
        <v>1</v>
      </c>
      <c r="O190" s="19">
        <f t="shared" si="29"/>
        <v>2.0408163265306121E-2</v>
      </c>
    </row>
    <row r="191" spans="1:15" s="12" customFormat="1" x14ac:dyDescent="0.25">
      <c r="A191" t="s">
        <v>249</v>
      </c>
      <c r="B191" t="s">
        <v>49</v>
      </c>
      <c r="C191" s="2">
        <v>59</v>
      </c>
      <c r="D191" s="2">
        <v>42</v>
      </c>
      <c r="E191" s="2">
        <v>47</v>
      </c>
      <c r="F191" s="2">
        <v>51</v>
      </c>
      <c r="G191" s="2">
        <v>52</v>
      </c>
      <c r="H191" s="2">
        <f t="shared" si="34"/>
        <v>-7</v>
      </c>
      <c r="I191" s="19">
        <f t="shared" si="24"/>
        <v>0.71186440677966101</v>
      </c>
      <c r="J191" s="19">
        <f t="shared" si="33"/>
        <v>0.79661016949152541</v>
      </c>
      <c r="K191" s="19">
        <f t="shared" si="32"/>
        <v>0.86440677966101698</v>
      </c>
      <c r="L191" s="2">
        <f t="shared" si="26"/>
        <v>7</v>
      </c>
      <c r="M191" s="19">
        <f t="shared" si="27"/>
        <v>0.11864406779661017</v>
      </c>
      <c r="N191" s="25">
        <f t="shared" si="28"/>
        <v>1</v>
      </c>
      <c r="O191" s="19">
        <f t="shared" si="29"/>
        <v>1.6949152542372881E-2</v>
      </c>
    </row>
    <row r="192" spans="1:15" s="12" customFormat="1" x14ac:dyDescent="0.25">
      <c r="A192" t="s">
        <v>105</v>
      </c>
      <c r="B192" t="s">
        <v>49</v>
      </c>
      <c r="C192" s="2">
        <v>11</v>
      </c>
      <c r="D192" s="2">
        <v>4</v>
      </c>
      <c r="E192" s="2">
        <v>8</v>
      </c>
      <c r="F192" s="2">
        <v>8</v>
      </c>
      <c r="G192" s="2">
        <v>8</v>
      </c>
      <c r="H192" s="2">
        <f t="shared" si="34"/>
        <v>-3</v>
      </c>
      <c r="I192" s="19">
        <f t="shared" si="24"/>
        <v>0.36363636363636365</v>
      </c>
      <c r="J192" s="19">
        <f t="shared" si="33"/>
        <v>0.72727272727272729</v>
      </c>
      <c r="K192" s="19">
        <f t="shared" si="32"/>
        <v>0.72727272727272729</v>
      </c>
      <c r="L192" s="2">
        <f t="shared" si="26"/>
        <v>3</v>
      </c>
      <c r="M192" s="19">
        <f t="shared" si="27"/>
        <v>0.27272727272727271</v>
      </c>
      <c r="N192" s="25">
        <f t="shared" si="28"/>
        <v>0</v>
      </c>
      <c r="O192" s="19">
        <f t="shared" si="29"/>
        <v>0</v>
      </c>
    </row>
    <row r="193" spans="1:15" s="12" customFormat="1" x14ac:dyDescent="0.25">
      <c r="A193" t="s">
        <v>109</v>
      </c>
      <c r="B193" t="s">
        <v>19</v>
      </c>
      <c r="C193" s="2">
        <v>31</v>
      </c>
      <c r="D193" s="2">
        <v>26</v>
      </c>
      <c r="E193" s="2">
        <v>27</v>
      </c>
      <c r="F193" s="2">
        <v>27</v>
      </c>
      <c r="G193" s="2">
        <v>27</v>
      </c>
      <c r="H193" s="2">
        <f t="shared" si="34"/>
        <v>-4</v>
      </c>
      <c r="I193" s="19">
        <f t="shared" si="24"/>
        <v>0.83870967741935487</v>
      </c>
      <c r="J193" s="19">
        <f t="shared" si="33"/>
        <v>0.87096774193548387</v>
      </c>
      <c r="K193" s="19">
        <f t="shared" si="32"/>
        <v>0.87096774193548387</v>
      </c>
      <c r="L193" s="2">
        <f t="shared" si="26"/>
        <v>4</v>
      </c>
      <c r="M193" s="19">
        <f t="shared" si="27"/>
        <v>0.12903225806451613</v>
      </c>
      <c r="N193" s="25">
        <f t="shared" si="28"/>
        <v>0</v>
      </c>
      <c r="O193" s="19">
        <f t="shared" si="29"/>
        <v>0</v>
      </c>
    </row>
    <row r="194" spans="1:15" s="12" customFormat="1" x14ac:dyDescent="0.25">
      <c r="A194" t="s">
        <v>189</v>
      </c>
      <c r="B194" t="s">
        <v>190</v>
      </c>
      <c r="C194" s="2">
        <v>236</v>
      </c>
      <c r="D194" s="2">
        <v>206</v>
      </c>
      <c r="E194" s="2">
        <v>228</v>
      </c>
      <c r="F194" s="2">
        <v>230</v>
      </c>
      <c r="G194" s="2">
        <v>230</v>
      </c>
      <c r="H194" s="2">
        <f t="shared" si="34"/>
        <v>-6</v>
      </c>
      <c r="I194" s="19">
        <f t="shared" ref="I194:I207" si="35">D194/C194</f>
        <v>0.8728813559322034</v>
      </c>
      <c r="J194" s="19">
        <f t="shared" si="33"/>
        <v>0.96610169491525422</v>
      </c>
      <c r="K194" s="19">
        <f t="shared" ref="K194:K207" si="36">F194/C194</f>
        <v>0.97457627118644063</v>
      </c>
      <c r="L194" s="2">
        <f t="shared" ref="L194:L207" si="37">C194-G194</f>
        <v>6</v>
      </c>
      <c r="M194" s="19">
        <f t="shared" ref="M194:M207" si="38">L194/C194</f>
        <v>2.5423728813559324E-2</v>
      </c>
      <c r="N194" s="25">
        <f t="shared" ref="N194:N207" si="39">G194-F194</f>
        <v>0</v>
      </c>
      <c r="O194" s="19">
        <f t="shared" ref="O194:O207" si="40">N194/C194</f>
        <v>0</v>
      </c>
    </row>
    <row r="195" spans="1:15" s="12" customFormat="1" x14ac:dyDescent="0.25">
      <c r="A195" t="s">
        <v>29</v>
      </c>
      <c r="B195" t="s">
        <v>31</v>
      </c>
      <c r="C195" s="2">
        <v>50</v>
      </c>
      <c r="D195" s="2">
        <v>19</v>
      </c>
      <c r="E195" s="2">
        <v>36</v>
      </c>
      <c r="F195" s="2">
        <v>42</v>
      </c>
      <c r="G195" s="2">
        <v>43</v>
      </c>
      <c r="H195" s="2">
        <f t="shared" si="34"/>
        <v>-7</v>
      </c>
      <c r="I195" s="19">
        <f t="shared" si="35"/>
        <v>0.38</v>
      </c>
      <c r="J195" s="19">
        <f t="shared" si="33"/>
        <v>0.72</v>
      </c>
      <c r="K195" s="19">
        <f t="shared" si="36"/>
        <v>0.84</v>
      </c>
      <c r="L195" s="2">
        <f t="shared" si="37"/>
        <v>7</v>
      </c>
      <c r="M195" s="19">
        <f t="shared" si="38"/>
        <v>0.14000000000000001</v>
      </c>
      <c r="N195" s="25">
        <f t="shared" si="39"/>
        <v>1</v>
      </c>
      <c r="O195" s="19">
        <f t="shared" si="40"/>
        <v>0.02</v>
      </c>
    </row>
    <row r="196" spans="1:15" x14ac:dyDescent="0.25">
      <c r="A196" t="s">
        <v>81</v>
      </c>
      <c r="B196" t="s">
        <v>19</v>
      </c>
      <c r="C196" s="2">
        <v>48</v>
      </c>
      <c r="D196" s="2">
        <v>35</v>
      </c>
      <c r="E196" s="2">
        <v>46</v>
      </c>
      <c r="F196" s="2">
        <v>46</v>
      </c>
      <c r="G196" s="2">
        <v>46</v>
      </c>
      <c r="H196" s="2">
        <f t="shared" si="34"/>
        <v>-2</v>
      </c>
      <c r="I196" s="19">
        <f t="shared" si="35"/>
        <v>0.72916666666666663</v>
      </c>
      <c r="J196" s="19">
        <f t="shared" si="33"/>
        <v>0.95833333333333337</v>
      </c>
      <c r="K196" s="19">
        <f t="shared" si="36"/>
        <v>0.95833333333333337</v>
      </c>
      <c r="L196" s="2">
        <f t="shared" si="37"/>
        <v>2</v>
      </c>
      <c r="M196" s="19">
        <f t="shared" si="38"/>
        <v>4.1666666666666664E-2</v>
      </c>
      <c r="N196" s="25">
        <f t="shared" si="39"/>
        <v>0</v>
      </c>
      <c r="O196" s="19">
        <f t="shared" si="40"/>
        <v>0</v>
      </c>
    </row>
    <row r="197" spans="1:15" x14ac:dyDescent="0.25">
      <c r="A197" t="s">
        <v>76</v>
      </c>
      <c r="B197" t="s">
        <v>19</v>
      </c>
      <c r="C197" s="2">
        <v>33</v>
      </c>
      <c r="D197" s="2">
        <v>0</v>
      </c>
      <c r="E197" s="2">
        <v>14</v>
      </c>
      <c r="F197" s="2">
        <v>15</v>
      </c>
      <c r="G197" s="2">
        <v>20</v>
      </c>
      <c r="H197" s="2">
        <f t="shared" si="34"/>
        <v>-13</v>
      </c>
      <c r="I197" s="19">
        <f t="shared" si="35"/>
        <v>0</v>
      </c>
      <c r="J197" s="19">
        <f t="shared" si="33"/>
        <v>0.42424242424242425</v>
      </c>
      <c r="K197" s="19">
        <f t="shared" si="36"/>
        <v>0.45454545454545453</v>
      </c>
      <c r="L197" s="2">
        <f t="shared" si="37"/>
        <v>13</v>
      </c>
      <c r="M197" s="19">
        <f t="shared" si="38"/>
        <v>0.39393939393939392</v>
      </c>
      <c r="N197" s="25">
        <f t="shared" si="39"/>
        <v>5</v>
      </c>
      <c r="O197" s="19">
        <f t="shared" si="40"/>
        <v>0.15151515151515152</v>
      </c>
    </row>
    <row r="198" spans="1:15" x14ac:dyDescent="0.25">
      <c r="A198" t="s">
        <v>248</v>
      </c>
      <c r="B198" t="s">
        <v>19</v>
      </c>
      <c r="C198" s="16">
        <v>22</v>
      </c>
      <c r="D198" s="16">
        <v>9</v>
      </c>
      <c r="E198" s="16">
        <v>12</v>
      </c>
      <c r="F198" s="16">
        <v>15</v>
      </c>
      <c r="G198" s="16">
        <v>18</v>
      </c>
      <c r="H198" s="16">
        <f t="shared" si="34"/>
        <v>-4</v>
      </c>
      <c r="I198" s="24">
        <f t="shared" si="35"/>
        <v>0.40909090909090912</v>
      </c>
      <c r="J198" s="24">
        <f t="shared" si="33"/>
        <v>0.54545454545454541</v>
      </c>
      <c r="K198" s="24">
        <f t="shared" si="36"/>
        <v>0.68181818181818177</v>
      </c>
      <c r="L198" s="16">
        <f t="shared" si="37"/>
        <v>4</v>
      </c>
      <c r="M198" s="24">
        <f t="shared" si="38"/>
        <v>0.18181818181818182</v>
      </c>
      <c r="N198" s="32">
        <f t="shared" si="39"/>
        <v>3</v>
      </c>
      <c r="O198" s="24">
        <f t="shared" si="40"/>
        <v>0.13636363636363635</v>
      </c>
    </row>
    <row r="199" spans="1:15" s="12" customFormat="1" x14ac:dyDescent="0.25">
      <c r="A199" t="s">
        <v>173</v>
      </c>
      <c r="B199" t="s">
        <v>19</v>
      </c>
      <c r="C199" s="2">
        <v>47</v>
      </c>
      <c r="D199" s="2">
        <v>20</v>
      </c>
      <c r="E199" s="2">
        <v>25</v>
      </c>
      <c r="F199" s="2">
        <v>25</v>
      </c>
      <c r="G199" s="2">
        <v>25</v>
      </c>
      <c r="H199" s="2">
        <f t="shared" si="34"/>
        <v>-22</v>
      </c>
      <c r="I199" s="19">
        <f t="shared" si="35"/>
        <v>0.42553191489361702</v>
      </c>
      <c r="J199" s="19">
        <f t="shared" si="33"/>
        <v>0.53191489361702127</v>
      </c>
      <c r="K199" s="19">
        <f t="shared" si="36"/>
        <v>0.53191489361702127</v>
      </c>
      <c r="L199" s="2">
        <f t="shared" si="37"/>
        <v>22</v>
      </c>
      <c r="M199" s="19">
        <f t="shared" si="38"/>
        <v>0.46808510638297873</v>
      </c>
      <c r="N199" s="25">
        <f t="shared" si="39"/>
        <v>0</v>
      </c>
      <c r="O199" s="19">
        <f t="shared" si="40"/>
        <v>0</v>
      </c>
    </row>
    <row r="200" spans="1:15" s="12" customFormat="1" x14ac:dyDescent="0.25">
      <c r="A200" t="s">
        <v>165</v>
      </c>
      <c r="B200" t="s">
        <v>166</v>
      </c>
      <c r="C200" s="2">
        <v>24</v>
      </c>
      <c r="D200" s="2">
        <v>21</v>
      </c>
      <c r="E200" s="2">
        <v>23</v>
      </c>
      <c r="F200" s="2">
        <v>23</v>
      </c>
      <c r="G200" s="2">
        <v>23</v>
      </c>
      <c r="H200" s="2">
        <f t="shared" si="34"/>
        <v>-1</v>
      </c>
      <c r="I200" s="19">
        <f t="shared" si="35"/>
        <v>0.875</v>
      </c>
      <c r="J200" s="19">
        <f t="shared" si="33"/>
        <v>0.95833333333333337</v>
      </c>
      <c r="K200" s="19">
        <f t="shared" si="36"/>
        <v>0.95833333333333337</v>
      </c>
      <c r="L200" s="2">
        <f t="shared" si="37"/>
        <v>1</v>
      </c>
      <c r="M200" s="19">
        <f t="shared" si="38"/>
        <v>4.1666666666666664E-2</v>
      </c>
      <c r="N200" s="25">
        <f t="shared" si="39"/>
        <v>0</v>
      </c>
      <c r="O200" s="19">
        <f t="shared" si="40"/>
        <v>0</v>
      </c>
    </row>
    <row r="201" spans="1:15" x14ac:dyDescent="0.25">
      <c r="A201" t="s">
        <v>238</v>
      </c>
      <c r="B201" t="s">
        <v>19</v>
      </c>
      <c r="C201" s="2">
        <v>67</v>
      </c>
      <c r="D201" s="2">
        <v>54</v>
      </c>
      <c r="E201" s="2">
        <v>55</v>
      </c>
      <c r="F201" s="2">
        <v>59</v>
      </c>
      <c r="G201" s="2">
        <v>64</v>
      </c>
      <c r="H201" s="2">
        <f t="shared" si="34"/>
        <v>-3</v>
      </c>
      <c r="I201" s="19">
        <f t="shared" si="35"/>
        <v>0.80597014925373134</v>
      </c>
      <c r="J201" s="19">
        <f t="shared" si="33"/>
        <v>0.82089552238805974</v>
      </c>
      <c r="K201" s="19">
        <f t="shared" si="36"/>
        <v>0.88059701492537312</v>
      </c>
      <c r="L201" s="2">
        <f t="shared" si="37"/>
        <v>3</v>
      </c>
      <c r="M201" s="19">
        <f t="shared" si="38"/>
        <v>4.4776119402985072E-2</v>
      </c>
      <c r="N201" s="25">
        <f t="shared" si="39"/>
        <v>5</v>
      </c>
      <c r="O201" s="19">
        <f t="shared" si="40"/>
        <v>7.4626865671641784E-2</v>
      </c>
    </row>
    <row r="202" spans="1:15" x14ac:dyDescent="0.25">
      <c r="A202" t="s">
        <v>155</v>
      </c>
      <c r="B202" t="s">
        <v>157</v>
      </c>
      <c r="C202" s="2">
        <v>23</v>
      </c>
      <c r="D202" s="2">
        <v>6</v>
      </c>
      <c r="E202" s="2">
        <v>12</v>
      </c>
      <c r="F202" s="2">
        <v>12</v>
      </c>
      <c r="G202" s="2">
        <v>18</v>
      </c>
      <c r="H202" s="2">
        <f t="shared" si="34"/>
        <v>-5</v>
      </c>
      <c r="I202" s="19">
        <f t="shared" si="35"/>
        <v>0.2608695652173913</v>
      </c>
      <c r="J202" s="19">
        <f t="shared" si="33"/>
        <v>0.52173913043478259</v>
      </c>
      <c r="K202" s="19">
        <f t="shared" si="36"/>
        <v>0.52173913043478259</v>
      </c>
      <c r="L202" s="2">
        <f t="shared" si="37"/>
        <v>5</v>
      </c>
      <c r="M202" s="19">
        <f t="shared" si="38"/>
        <v>0.21739130434782608</v>
      </c>
      <c r="N202" s="25">
        <f t="shared" si="39"/>
        <v>6</v>
      </c>
      <c r="O202" s="19">
        <f t="shared" si="40"/>
        <v>0.2608695652173913</v>
      </c>
    </row>
    <row r="203" spans="1:15" x14ac:dyDescent="0.25">
      <c r="A203" t="s">
        <v>184</v>
      </c>
      <c r="B203" t="s">
        <v>19</v>
      </c>
      <c r="C203" s="2">
        <v>29</v>
      </c>
      <c r="D203" s="2">
        <v>14</v>
      </c>
      <c r="E203" s="2">
        <v>20</v>
      </c>
      <c r="F203" s="2">
        <v>21</v>
      </c>
      <c r="G203" s="2">
        <v>24</v>
      </c>
      <c r="H203" s="2">
        <f t="shared" si="34"/>
        <v>-5</v>
      </c>
      <c r="I203" s="19">
        <f t="shared" si="35"/>
        <v>0.48275862068965519</v>
      </c>
      <c r="J203" s="19">
        <f t="shared" si="33"/>
        <v>0.68965517241379315</v>
      </c>
      <c r="K203" s="19">
        <f t="shared" si="36"/>
        <v>0.72413793103448276</v>
      </c>
      <c r="L203" s="2">
        <f t="shared" si="37"/>
        <v>5</v>
      </c>
      <c r="M203" s="19">
        <f t="shared" si="38"/>
        <v>0.17241379310344829</v>
      </c>
      <c r="N203" s="25">
        <f t="shared" si="39"/>
        <v>3</v>
      </c>
      <c r="O203" s="19">
        <f t="shared" si="40"/>
        <v>0.10344827586206896</v>
      </c>
    </row>
    <row r="204" spans="1:15" x14ac:dyDescent="0.25">
      <c r="A204" t="s">
        <v>48</v>
      </c>
      <c r="B204" t="s">
        <v>49</v>
      </c>
      <c r="C204" s="2">
        <v>10</v>
      </c>
      <c r="D204" s="2">
        <v>2</v>
      </c>
      <c r="E204" s="2">
        <v>4</v>
      </c>
      <c r="F204" s="2">
        <v>4</v>
      </c>
      <c r="G204" s="2">
        <v>4</v>
      </c>
      <c r="H204" s="2">
        <f t="shared" si="34"/>
        <v>-6</v>
      </c>
      <c r="I204" s="19">
        <f t="shared" si="35"/>
        <v>0.2</v>
      </c>
      <c r="J204" s="19">
        <f t="shared" si="33"/>
        <v>0.4</v>
      </c>
      <c r="K204" s="19">
        <f t="shared" si="36"/>
        <v>0.4</v>
      </c>
      <c r="L204" s="2">
        <f t="shared" si="37"/>
        <v>6</v>
      </c>
      <c r="M204" s="19">
        <f t="shared" si="38"/>
        <v>0.6</v>
      </c>
      <c r="N204" s="25">
        <f t="shared" si="39"/>
        <v>0</v>
      </c>
      <c r="O204" s="19">
        <f t="shared" si="40"/>
        <v>0</v>
      </c>
    </row>
    <row r="205" spans="1:15" x14ac:dyDescent="0.25">
      <c r="A205" t="s">
        <v>21</v>
      </c>
      <c r="B205" t="s">
        <v>19</v>
      </c>
      <c r="C205" s="2">
        <v>18</v>
      </c>
      <c r="D205" s="2">
        <v>12</v>
      </c>
      <c r="E205" s="2">
        <v>13</v>
      </c>
      <c r="F205" s="2">
        <v>13</v>
      </c>
      <c r="G205" s="2">
        <v>13</v>
      </c>
      <c r="H205" s="2">
        <f t="shared" si="34"/>
        <v>-5</v>
      </c>
      <c r="I205" s="19">
        <f t="shared" si="35"/>
        <v>0.66666666666666663</v>
      </c>
      <c r="J205" s="19">
        <f t="shared" si="33"/>
        <v>0.72222222222222221</v>
      </c>
      <c r="K205" s="19">
        <f t="shared" si="36"/>
        <v>0.72222222222222221</v>
      </c>
      <c r="L205" s="2">
        <f t="shared" si="37"/>
        <v>5</v>
      </c>
      <c r="M205" s="19">
        <f t="shared" si="38"/>
        <v>0.27777777777777779</v>
      </c>
      <c r="N205" s="25">
        <f t="shared" si="39"/>
        <v>0</v>
      </c>
      <c r="O205" s="19">
        <f t="shared" si="40"/>
        <v>0</v>
      </c>
    </row>
    <row r="206" spans="1:15" x14ac:dyDescent="0.25">
      <c r="A206" t="s">
        <v>210</v>
      </c>
      <c r="B206" t="s">
        <v>19</v>
      </c>
      <c r="C206" s="16">
        <v>16</v>
      </c>
      <c r="D206" s="16">
        <v>10</v>
      </c>
      <c r="E206" s="16">
        <v>14</v>
      </c>
      <c r="F206" s="16">
        <v>15</v>
      </c>
      <c r="G206" s="16">
        <v>15</v>
      </c>
      <c r="H206" s="16">
        <f t="shared" si="34"/>
        <v>-1</v>
      </c>
      <c r="I206" s="19">
        <f t="shared" si="35"/>
        <v>0.625</v>
      </c>
      <c r="J206" s="19">
        <f t="shared" si="33"/>
        <v>0.875</v>
      </c>
      <c r="K206" s="19">
        <f t="shared" si="36"/>
        <v>0.9375</v>
      </c>
      <c r="L206" s="2">
        <f t="shared" si="37"/>
        <v>1</v>
      </c>
      <c r="M206" s="19">
        <f t="shared" si="38"/>
        <v>6.25E-2</v>
      </c>
      <c r="N206" s="25">
        <f t="shared" si="39"/>
        <v>0</v>
      </c>
      <c r="O206" s="19">
        <f t="shared" si="40"/>
        <v>0</v>
      </c>
    </row>
    <row r="207" spans="1:15" x14ac:dyDescent="0.25">
      <c r="A207" t="s">
        <v>261</v>
      </c>
      <c r="B207" t="s">
        <v>19</v>
      </c>
      <c r="C207" s="2">
        <v>34</v>
      </c>
      <c r="D207" s="2">
        <v>5</v>
      </c>
      <c r="E207" s="2">
        <v>12</v>
      </c>
      <c r="F207" s="2">
        <v>14</v>
      </c>
      <c r="G207" s="2">
        <v>17</v>
      </c>
      <c r="H207" s="2">
        <f t="shared" si="34"/>
        <v>-17</v>
      </c>
      <c r="I207" s="19">
        <f t="shared" si="35"/>
        <v>0.14705882352941177</v>
      </c>
      <c r="J207" s="19">
        <f t="shared" si="33"/>
        <v>0.35294117647058826</v>
      </c>
      <c r="K207" s="19">
        <f t="shared" si="36"/>
        <v>0.41176470588235292</v>
      </c>
      <c r="L207" s="2">
        <f t="shared" si="37"/>
        <v>17</v>
      </c>
      <c r="M207" s="19">
        <f t="shared" si="38"/>
        <v>0.5</v>
      </c>
      <c r="N207" s="25">
        <f t="shared" si="39"/>
        <v>3</v>
      </c>
      <c r="O207" s="19">
        <f t="shared" si="40"/>
        <v>8.8235294117647065E-2</v>
      </c>
    </row>
    <row r="208" spans="1:15" x14ac:dyDescent="0.25">
      <c r="B208" s="10" t="s">
        <v>278</v>
      </c>
      <c r="C208" s="10">
        <f>SUM(C2:C207)</f>
        <v>11481</v>
      </c>
      <c r="D208" s="10">
        <f>SUM(D2:D207)</f>
        <v>5565</v>
      </c>
      <c r="E208" s="10">
        <f>SUM(E2:E207)</f>
        <v>8297</v>
      </c>
      <c r="F208" s="10">
        <f>SUM(F2:F207)</f>
        <v>9058</v>
      </c>
      <c r="G208" s="10">
        <f>SUM(G2:G207)</f>
        <v>9784</v>
      </c>
      <c r="I208" s="34"/>
      <c r="J208" s="34"/>
      <c r="K208" s="34"/>
      <c r="L208" s="34"/>
      <c r="M208" s="34"/>
      <c r="N208" s="32"/>
      <c r="O208" s="34"/>
    </row>
    <row r="209" spans="1:15" x14ac:dyDescent="0.25">
      <c r="B209" s="2"/>
      <c r="D209" s="2"/>
      <c r="E209" s="2"/>
      <c r="F209" s="2"/>
      <c r="G209" s="29" t="s">
        <v>279</v>
      </c>
      <c r="I209" s="33">
        <f t="shared" ref="I209:J209" si="41">AVERAGE(I12:I207)</f>
        <v>0.46118165792155025</v>
      </c>
      <c r="J209" s="33">
        <f t="shared" si="41"/>
        <v>0.68753462057368286</v>
      </c>
      <c r="K209" s="33">
        <f>AVERAGE(K12:K207)</f>
        <v>0.75845489589104653</v>
      </c>
      <c r="L209" s="33"/>
      <c r="M209" s="33">
        <f>AVERAGE(M12:M207)</f>
        <v>0.17170043919752964</v>
      </c>
      <c r="N209" s="33"/>
      <c r="O209" s="33">
        <f>AVERAGE(O12:O207)</f>
        <v>7.3714332747602626E-2</v>
      </c>
    </row>
    <row r="210" spans="1:15" x14ac:dyDescent="0.25">
      <c r="A210" s="12"/>
      <c r="C210" s="20">
        <f>G208/C208</f>
        <v>0.85219057573382107</v>
      </c>
      <c r="J210" t="s">
        <v>600</v>
      </c>
      <c r="M210" s="53">
        <f>MEDIAN(M2:M207)</f>
        <v>0.15384615384615385</v>
      </c>
      <c r="N210" s="17"/>
      <c r="O210" s="53">
        <f>MEDIAN(O2:O207)</f>
        <v>2.7027027027027029E-2</v>
      </c>
    </row>
    <row r="211" spans="1:15" x14ac:dyDescent="0.25">
      <c r="A211" s="12"/>
      <c r="B211" s="16"/>
      <c r="C211" s="16"/>
      <c r="D211" s="16"/>
      <c r="E211" s="16"/>
      <c r="F211" s="16"/>
      <c r="G211" s="16"/>
      <c r="H211" s="16"/>
      <c r="I211" s="12"/>
      <c r="J211" s="12"/>
      <c r="K211" s="26" t="s">
        <v>374</v>
      </c>
      <c r="L211" s="26" t="s">
        <v>343</v>
      </c>
      <c r="M211" s="26" t="s">
        <v>344</v>
      </c>
      <c r="N211" s="26" t="s">
        <v>345</v>
      </c>
      <c r="O211" s="26" t="s">
        <v>346</v>
      </c>
    </row>
    <row r="212" spans="1:15" x14ac:dyDescent="0.25">
      <c r="A212" s="12"/>
      <c r="B212" s="16"/>
      <c r="C212" s="16"/>
      <c r="D212" s="16"/>
      <c r="E212" s="16"/>
      <c r="F212" s="16"/>
      <c r="G212" s="16"/>
      <c r="H212" s="16"/>
      <c r="I212" s="12"/>
      <c r="J212" s="12"/>
      <c r="K212" s="35">
        <v>0.17</v>
      </c>
      <c r="L212" s="35">
        <v>0.08</v>
      </c>
      <c r="M212" s="35">
        <f>K209-J209</f>
        <v>7.0920275317363668E-2</v>
      </c>
      <c r="N212" s="35">
        <f>J209-I209</f>
        <v>0.22635296265213262</v>
      </c>
      <c r="O212" s="35">
        <v>0.45</v>
      </c>
    </row>
    <row r="214" spans="1:15" x14ac:dyDescent="0.25">
      <c r="A214" s="12"/>
      <c r="K214" s="12"/>
      <c r="M214" t="s">
        <v>601</v>
      </c>
      <c r="N214">
        <f>SUM(N2:N207)</f>
        <v>726</v>
      </c>
    </row>
    <row r="215" spans="1:15" x14ac:dyDescent="0.25">
      <c r="A215" s="12"/>
      <c r="B215" s="16"/>
      <c r="C215" s="2"/>
      <c r="K215" s="17"/>
    </row>
    <row r="216" spans="1:15" x14ac:dyDescent="0.25">
      <c r="A216" s="12"/>
      <c r="B216" s="16"/>
      <c r="C216" s="2"/>
      <c r="D216" s="2"/>
      <c r="E216" s="2"/>
      <c r="F216" s="2"/>
      <c r="G216" s="2"/>
      <c r="H216" s="2"/>
      <c r="I216" s="19"/>
      <c r="J216" s="19"/>
      <c r="K216" s="19"/>
      <c r="L216" s="2"/>
      <c r="M216" s="19"/>
      <c r="N216" s="25"/>
      <c r="O216" s="19"/>
    </row>
  </sheetData>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18"/>
  <sheetViews>
    <sheetView zoomScale="90" zoomScaleNormal="90" workbookViewId="0">
      <pane ySplit="1" topLeftCell="A2" activePane="bottomLeft" state="frozen"/>
      <selection pane="bottomLeft" sqref="A1:XFD1"/>
    </sheetView>
  </sheetViews>
  <sheetFormatPr defaultRowHeight="15" x14ac:dyDescent="0.25"/>
  <cols>
    <col min="1" max="1" width="53.28515625" bestFit="1" customWidth="1"/>
    <col min="18" max="18" width="12.140625" customWidth="1"/>
    <col min="19" max="23" width="9.140625" style="12"/>
  </cols>
  <sheetData>
    <row r="1" spans="1:23" x14ac:dyDescent="0.25">
      <c r="A1" s="31" t="s">
        <v>0</v>
      </c>
      <c r="B1" s="1" t="s">
        <v>3</v>
      </c>
      <c r="C1" s="1" t="s">
        <v>4</v>
      </c>
      <c r="D1" s="1" t="s">
        <v>428</v>
      </c>
      <c r="E1" s="1" t="s">
        <v>5</v>
      </c>
      <c r="F1" s="1" t="s">
        <v>424</v>
      </c>
      <c r="G1" s="31" t="s">
        <v>6</v>
      </c>
      <c r="H1" s="1" t="s">
        <v>7</v>
      </c>
      <c r="I1" s="1" t="s">
        <v>8</v>
      </c>
      <c r="J1" s="1" t="s">
        <v>9</v>
      </c>
      <c r="K1" s="1" t="s">
        <v>10</v>
      </c>
      <c r="L1" s="1" t="s">
        <v>11</v>
      </c>
      <c r="M1" s="1" t="s">
        <v>12</v>
      </c>
      <c r="N1" s="1" t="s">
        <v>13</v>
      </c>
      <c r="O1" s="1" t="s">
        <v>14</v>
      </c>
      <c r="P1" s="1" t="s">
        <v>15</v>
      </c>
      <c r="Q1" s="1" t="s">
        <v>16</v>
      </c>
      <c r="R1" s="1" t="s">
        <v>17</v>
      </c>
      <c r="S1" s="39" t="s">
        <v>3</v>
      </c>
      <c r="T1" s="39" t="s">
        <v>4</v>
      </c>
      <c r="U1" s="39" t="s">
        <v>378</v>
      </c>
      <c r="V1" s="39" t="s">
        <v>5</v>
      </c>
      <c r="W1" s="39" t="s">
        <v>379</v>
      </c>
    </row>
    <row r="2" spans="1:23" x14ac:dyDescent="0.25">
      <c r="A2" t="s">
        <v>766</v>
      </c>
      <c r="B2">
        <v>35</v>
      </c>
      <c r="C2">
        <v>35</v>
      </c>
      <c r="D2" s="19">
        <f>C2/B2</f>
        <v>1</v>
      </c>
      <c r="E2">
        <v>35</v>
      </c>
      <c r="F2" s="19">
        <f>E2/C2</f>
        <v>1</v>
      </c>
      <c r="G2">
        <v>69</v>
      </c>
      <c r="H2">
        <v>35</v>
      </c>
      <c r="I2">
        <v>100</v>
      </c>
      <c r="J2">
        <v>9</v>
      </c>
      <c r="K2">
        <v>23</v>
      </c>
      <c r="L2">
        <v>29</v>
      </c>
      <c r="M2">
        <v>35</v>
      </c>
      <c r="N2">
        <v>0</v>
      </c>
      <c r="O2">
        <v>9</v>
      </c>
      <c r="P2">
        <v>23</v>
      </c>
      <c r="R2">
        <v>29</v>
      </c>
      <c r="S2" s="27">
        <v>35</v>
      </c>
      <c r="T2" s="27">
        <v>35</v>
      </c>
      <c r="U2" s="40">
        <f>T2/S2</f>
        <v>1</v>
      </c>
      <c r="V2" s="27">
        <v>35</v>
      </c>
      <c r="W2" s="40">
        <f>V2/T2</f>
        <v>1</v>
      </c>
    </row>
    <row r="3" spans="1:23" x14ac:dyDescent="0.25">
      <c r="A3" t="s">
        <v>767</v>
      </c>
      <c r="B3">
        <v>30</v>
      </c>
      <c r="C3">
        <v>30</v>
      </c>
      <c r="D3" s="19">
        <f>C3/B3</f>
        <v>1</v>
      </c>
      <c r="E3">
        <v>20</v>
      </c>
      <c r="F3" s="19">
        <f>E3/C3</f>
        <v>0.66666666666666663</v>
      </c>
      <c r="G3">
        <v>37</v>
      </c>
      <c r="H3">
        <v>30</v>
      </c>
      <c r="I3">
        <v>27</v>
      </c>
      <c r="J3">
        <v>3</v>
      </c>
      <c r="K3">
        <v>63</v>
      </c>
      <c r="L3">
        <v>13</v>
      </c>
      <c r="M3">
        <v>10</v>
      </c>
      <c r="N3">
        <v>8</v>
      </c>
      <c r="O3">
        <v>3</v>
      </c>
      <c r="P3">
        <v>54</v>
      </c>
      <c r="Q3">
        <v>57</v>
      </c>
      <c r="R3">
        <v>22</v>
      </c>
      <c r="S3" s="27">
        <v>30</v>
      </c>
      <c r="T3" s="27">
        <v>30</v>
      </c>
      <c r="U3" s="40">
        <f>T3/S3</f>
        <v>1</v>
      </c>
      <c r="V3" s="27">
        <v>20</v>
      </c>
      <c r="W3" s="40">
        <f>V3/T3</f>
        <v>0.66666666666666663</v>
      </c>
    </row>
    <row r="4" spans="1:23" x14ac:dyDescent="0.25">
      <c r="A4" t="s">
        <v>768</v>
      </c>
      <c r="B4">
        <v>57</v>
      </c>
      <c r="C4">
        <v>50</v>
      </c>
      <c r="D4" s="19">
        <f>C4/B4</f>
        <v>0.8771929824561403</v>
      </c>
      <c r="E4">
        <v>167</v>
      </c>
      <c r="F4" s="19">
        <f>E4/C4</f>
        <v>3.34</v>
      </c>
      <c r="H4">
        <v>87</v>
      </c>
      <c r="I4">
        <v>1</v>
      </c>
      <c r="J4">
        <v>1</v>
      </c>
      <c r="K4">
        <v>55</v>
      </c>
      <c r="M4">
        <v>30</v>
      </c>
      <c r="N4">
        <v>1</v>
      </c>
      <c r="O4">
        <v>1</v>
      </c>
      <c r="P4">
        <v>55</v>
      </c>
      <c r="Q4">
        <v>50</v>
      </c>
      <c r="R4">
        <v>1</v>
      </c>
      <c r="S4" s="27">
        <v>57</v>
      </c>
      <c r="T4" s="27">
        <v>50</v>
      </c>
      <c r="U4" s="40">
        <f>T4/S4</f>
        <v>0.8771929824561403</v>
      </c>
      <c r="V4" s="27"/>
      <c r="W4" s="40"/>
    </row>
    <row r="5" spans="1:23" x14ac:dyDescent="0.25">
      <c r="A5" t="s">
        <v>769</v>
      </c>
      <c r="B5">
        <v>46</v>
      </c>
      <c r="C5">
        <v>29</v>
      </c>
      <c r="D5" s="19">
        <f>C5/B5</f>
        <v>0.63043478260869568</v>
      </c>
      <c r="E5">
        <v>18</v>
      </c>
      <c r="F5" s="19">
        <f>E5/C5</f>
        <v>0.62068965517241381</v>
      </c>
      <c r="G5">
        <v>41</v>
      </c>
      <c r="H5">
        <v>18</v>
      </c>
      <c r="I5">
        <v>24</v>
      </c>
      <c r="J5">
        <v>7</v>
      </c>
      <c r="K5">
        <v>41</v>
      </c>
      <c r="L5">
        <v>7</v>
      </c>
      <c r="M5">
        <v>11</v>
      </c>
      <c r="N5">
        <v>24</v>
      </c>
      <c r="O5">
        <v>7</v>
      </c>
      <c r="P5">
        <v>17</v>
      </c>
      <c r="Q5">
        <v>18</v>
      </c>
      <c r="R5">
        <v>7</v>
      </c>
      <c r="S5" s="27">
        <v>46</v>
      </c>
      <c r="T5" s="27">
        <v>29</v>
      </c>
      <c r="U5" s="40">
        <f>T5/S5</f>
        <v>0.63043478260869568</v>
      </c>
      <c r="V5" s="27">
        <v>18</v>
      </c>
      <c r="W5" s="40">
        <f>V5/T5</f>
        <v>0.62068965517241381</v>
      </c>
    </row>
    <row r="6" spans="1:23" x14ac:dyDescent="0.25">
      <c r="A6" t="s">
        <v>770</v>
      </c>
      <c r="B6">
        <v>43</v>
      </c>
      <c r="C6">
        <v>41</v>
      </c>
      <c r="D6" s="19">
        <f>C6/B6</f>
        <v>0.95348837209302328</v>
      </c>
      <c r="E6">
        <v>38</v>
      </c>
      <c r="F6" s="19">
        <f>E6/C6</f>
        <v>0.92682926829268297</v>
      </c>
      <c r="G6">
        <v>71</v>
      </c>
      <c r="H6">
        <v>41</v>
      </c>
      <c r="I6">
        <v>12</v>
      </c>
      <c r="J6">
        <v>2</v>
      </c>
      <c r="K6">
        <v>54</v>
      </c>
      <c r="L6">
        <v>39</v>
      </c>
      <c r="M6">
        <v>19</v>
      </c>
      <c r="N6">
        <v>13</v>
      </c>
      <c r="O6">
        <v>4</v>
      </c>
      <c r="P6">
        <v>68</v>
      </c>
      <c r="Q6">
        <v>23</v>
      </c>
      <c r="R6">
        <v>31</v>
      </c>
      <c r="S6" s="27">
        <v>43</v>
      </c>
      <c r="T6" s="27">
        <v>41</v>
      </c>
      <c r="U6" s="40">
        <f>T6/S6</f>
        <v>0.95348837209302328</v>
      </c>
      <c r="V6" s="27">
        <v>38</v>
      </c>
      <c r="W6" s="40">
        <f>V6/T6</f>
        <v>0.92682926829268297</v>
      </c>
    </row>
    <row r="7" spans="1:23" x14ac:dyDescent="0.25">
      <c r="A7" t="s">
        <v>771</v>
      </c>
      <c r="B7">
        <v>12</v>
      </c>
      <c r="C7">
        <v>7</v>
      </c>
      <c r="D7" s="19">
        <f>C7/B7</f>
        <v>0.58333333333333337</v>
      </c>
      <c r="E7">
        <v>2</v>
      </c>
      <c r="F7" s="19">
        <f>E7/C7</f>
        <v>0.2857142857142857</v>
      </c>
      <c r="G7">
        <v>13</v>
      </c>
      <c r="H7">
        <v>7</v>
      </c>
      <c r="I7">
        <v>0</v>
      </c>
      <c r="J7">
        <v>0</v>
      </c>
      <c r="K7">
        <v>57</v>
      </c>
      <c r="M7">
        <v>3</v>
      </c>
      <c r="N7">
        <v>8</v>
      </c>
      <c r="O7">
        <v>0</v>
      </c>
      <c r="P7">
        <v>85</v>
      </c>
      <c r="Q7">
        <v>13</v>
      </c>
      <c r="R7">
        <v>5</v>
      </c>
      <c r="S7" s="27">
        <v>12</v>
      </c>
      <c r="T7" s="27">
        <v>7</v>
      </c>
      <c r="U7" s="40">
        <f>T7/S7</f>
        <v>0.58333333333333337</v>
      </c>
      <c r="V7" s="27">
        <v>2</v>
      </c>
      <c r="W7" s="40">
        <f>V7/T7</f>
        <v>0.2857142857142857</v>
      </c>
    </row>
    <row r="8" spans="1:23" x14ac:dyDescent="0.25">
      <c r="A8" t="s">
        <v>772</v>
      </c>
      <c r="B8">
        <v>41</v>
      </c>
      <c r="C8">
        <v>15</v>
      </c>
      <c r="D8" s="19">
        <f>C8/B8</f>
        <v>0.36585365853658536</v>
      </c>
      <c r="E8">
        <v>15</v>
      </c>
      <c r="F8" s="19">
        <f>E8/C8</f>
        <v>1</v>
      </c>
      <c r="S8" s="27">
        <v>41</v>
      </c>
      <c r="T8" s="27">
        <v>15</v>
      </c>
      <c r="U8" s="40">
        <f>T8/S8</f>
        <v>0.36585365853658536</v>
      </c>
      <c r="V8" s="27">
        <v>15</v>
      </c>
      <c r="W8" s="40">
        <f>V8/T8</f>
        <v>1</v>
      </c>
    </row>
    <row r="9" spans="1:23" x14ac:dyDescent="0.25">
      <c r="A9" t="s">
        <v>773</v>
      </c>
      <c r="B9">
        <v>212</v>
      </c>
      <c r="C9">
        <v>87</v>
      </c>
      <c r="D9" s="19">
        <f>C9/B9</f>
        <v>0.41037735849056606</v>
      </c>
      <c r="E9">
        <v>86</v>
      </c>
      <c r="F9" s="19">
        <f>E9/C9</f>
        <v>0.9885057471264368</v>
      </c>
      <c r="G9">
        <v>411</v>
      </c>
      <c r="H9">
        <v>86</v>
      </c>
      <c r="I9">
        <v>18</v>
      </c>
      <c r="J9">
        <v>8</v>
      </c>
      <c r="K9">
        <v>55</v>
      </c>
      <c r="L9">
        <v>1</v>
      </c>
      <c r="M9">
        <v>86</v>
      </c>
      <c r="N9">
        <v>15</v>
      </c>
      <c r="O9">
        <v>3</v>
      </c>
      <c r="P9">
        <v>60</v>
      </c>
      <c r="Q9">
        <v>93</v>
      </c>
      <c r="R9">
        <v>1</v>
      </c>
      <c r="S9" s="27">
        <v>212</v>
      </c>
      <c r="T9" s="27">
        <v>87</v>
      </c>
      <c r="U9" s="40">
        <f>T9/S9</f>
        <v>0.41037735849056606</v>
      </c>
      <c r="V9" s="27">
        <v>86</v>
      </c>
      <c r="W9" s="40">
        <f>V9/T9</f>
        <v>0.9885057471264368</v>
      </c>
    </row>
    <row r="10" spans="1:23" x14ac:dyDescent="0.25">
      <c r="A10" t="s">
        <v>774</v>
      </c>
      <c r="B10">
        <v>113</v>
      </c>
      <c r="C10">
        <v>82</v>
      </c>
      <c r="D10" s="19">
        <f>C10/B10</f>
        <v>0.72566371681415931</v>
      </c>
      <c r="E10">
        <v>43</v>
      </c>
      <c r="F10" s="19">
        <f>E10/C10</f>
        <v>0.52439024390243905</v>
      </c>
      <c r="G10">
        <v>123</v>
      </c>
      <c r="H10">
        <v>101</v>
      </c>
      <c r="I10">
        <v>18</v>
      </c>
      <c r="J10">
        <v>15</v>
      </c>
      <c r="K10">
        <v>62</v>
      </c>
      <c r="L10">
        <v>52</v>
      </c>
      <c r="M10">
        <v>46</v>
      </c>
      <c r="N10">
        <v>20</v>
      </c>
      <c r="O10">
        <v>5</v>
      </c>
      <c r="P10">
        <v>73</v>
      </c>
      <c r="Q10">
        <v>56</v>
      </c>
      <c r="R10">
        <v>54</v>
      </c>
      <c r="S10" s="27">
        <v>113</v>
      </c>
      <c r="T10" s="27">
        <v>82</v>
      </c>
      <c r="U10" s="40">
        <f>T10/S10</f>
        <v>0.72566371681415931</v>
      </c>
      <c r="V10" s="27">
        <v>43</v>
      </c>
      <c r="W10" s="40">
        <f>V10/T10</f>
        <v>0.52439024390243905</v>
      </c>
    </row>
    <row r="11" spans="1:23" x14ac:dyDescent="0.25">
      <c r="A11" t="s">
        <v>775</v>
      </c>
      <c r="B11">
        <v>57</v>
      </c>
      <c r="C11">
        <v>42</v>
      </c>
      <c r="D11" s="19">
        <f>C11/B11</f>
        <v>0.73684210526315785</v>
      </c>
      <c r="E11">
        <v>36</v>
      </c>
      <c r="F11" s="19">
        <f>E11/C11</f>
        <v>0.8571428571428571</v>
      </c>
      <c r="S11" s="27">
        <v>57</v>
      </c>
      <c r="T11" s="27">
        <v>42</v>
      </c>
      <c r="U11" s="40">
        <f>T11/S11</f>
        <v>0.73684210526315785</v>
      </c>
      <c r="V11" s="27">
        <v>36</v>
      </c>
      <c r="W11" s="40">
        <f>V11/T11</f>
        <v>0.8571428571428571</v>
      </c>
    </row>
    <row r="12" spans="1:23" x14ac:dyDescent="0.25">
      <c r="A12" t="s">
        <v>776</v>
      </c>
      <c r="B12">
        <v>86</v>
      </c>
      <c r="C12">
        <v>49</v>
      </c>
      <c r="D12" s="19">
        <f>C12/B12</f>
        <v>0.56976744186046513</v>
      </c>
      <c r="E12">
        <v>21</v>
      </c>
      <c r="F12" s="19">
        <f>E12/C12</f>
        <v>0.42857142857142855</v>
      </c>
      <c r="S12" s="27">
        <v>86</v>
      </c>
      <c r="T12" s="27">
        <v>49</v>
      </c>
      <c r="U12" s="40">
        <f>T12/S12</f>
        <v>0.56976744186046513</v>
      </c>
      <c r="V12" s="27"/>
      <c r="W12" s="40"/>
    </row>
    <row r="13" spans="1:23" x14ac:dyDescent="0.25">
      <c r="A13" t="s">
        <v>777</v>
      </c>
      <c r="B13">
        <v>52</v>
      </c>
      <c r="C13">
        <v>52</v>
      </c>
      <c r="D13" s="19">
        <f>C13/B13</f>
        <v>1</v>
      </c>
      <c r="E13">
        <v>37</v>
      </c>
      <c r="F13" s="19">
        <f>E13/C13</f>
        <v>0.71153846153846156</v>
      </c>
      <c r="G13">
        <v>71</v>
      </c>
      <c r="H13">
        <v>52</v>
      </c>
      <c r="I13">
        <v>6</v>
      </c>
      <c r="J13">
        <v>3</v>
      </c>
      <c r="K13">
        <v>62</v>
      </c>
      <c r="L13">
        <v>9</v>
      </c>
      <c r="M13">
        <v>19</v>
      </c>
      <c r="N13">
        <v>7</v>
      </c>
      <c r="O13">
        <v>1</v>
      </c>
      <c r="P13">
        <v>70</v>
      </c>
      <c r="Q13">
        <v>67</v>
      </c>
      <c r="R13">
        <v>11</v>
      </c>
      <c r="S13" s="27">
        <v>52</v>
      </c>
      <c r="T13" s="27">
        <v>52</v>
      </c>
      <c r="U13" s="40">
        <f>T13/S13</f>
        <v>1</v>
      </c>
      <c r="V13" s="27">
        <v>37</v>
      </c>
      <c r="W13" s="40">
        <f>V13/T13</f>
        <v>0.71153846153846156</v>
      </c>
    </row>
    <row r="14" spans="1:23" x14ac:dyDescent="0.25">
      <c r="A14" t="s">
        <v>778</v>
      </c>
      <c r="B14">
        <v>81</v>
      </c>
      <c r="C14">
        <v>54</v>
      </c>
      <c r="D14" s="19">
        <f>C14/B14</f>
        <v>0.66666666666666663</v>
      </c>
      <c r="E14">
        <v>36</v>
      </c>
      <c r="F14" s="19">
        <f>E14/C14</f>
        <v>0.66666666666666663</v>
      </c>
      <c r="G14">
        <v>90</v>
      </c>
      <c r="H14">
        <v>57</v>
      </c>
      <c r="I14">
        <v>8</v>
      </c>
      <c r="J14">
        <v>0</v>
      </c>
      <c r="K14">
        <v>59</v>
      </c>
      <c r="L14">
        <v>86</v>
      </c>
      <c r="M14">
        <v>24</v>
      </c>
      <c r="N14">
        <v>2</v>
      </c>
      <c r="O14">
        <v>0</v>
      </c>
      <c r="P14">
        <v>60</v>
      </c>
      <c r="Q14">
        <v>75</v>
      </c>
      <c r="R14">
        <v>86</v>
      </c>
      <c r="S14" s="27">
        <v>81</v>
      </c>
      <c r="T14" s="27">
        <v>54</v>
      </c>
      <c r="U14" s="40">
        <f>T14/S14</f>
        <v>0.66666666666666663</v>
      </c>
      <c r="V14" s="27">
        <v>36</v>
      </c>
      <c r="W14" s="40">
        <f>V14/T14</f>
        <v>0.66666666666666663</v>
      </c>
    </row>
    <row r="15" spans="1:23" x14ac:dyDescent="0.25">
      <c r="A15" t="s">
        <v>779</v>
      </c>
      <c r="B15">
        <v>79</v>
      </c>
      <c r="C15">
        <v>43</v>
      </c>
      <c r="D15" s="19">
        <f>C15/B15</f>
        <v>0.54430379746835444</v>
      </c>
      <c r="E15">
        <v>40</v>
      </c>
      <c r="F15" s="19">
        <f>E15/C15</f>
        <v>0.93023255813953487</v>
      </c>
      <c r="G15">
        <v>66</v>
      </c>
      <c r="M15">
        <v>17</v>
      </c>
      <c r="N15">
        <v>0</v>
      </c>
      <c r="O15">
        <v>1</v>
      </c>
      <c r="P15">
        <v>68</v>
      </c>
      <c r="R15">
        <v>24</v>
      </c>
      <c r="S15" s="27">
        <v>79</v>
      </c>
      <c r="T15" s="27">
        <v>43</v>
      </c>
      <c r="U15" s="40">
        <f>T15/S15</f>
        <v>0.54430379746835444</v>
      </c>
      <c r="V15" s="27">
        <v>40</v>
      </c>
      <c r="W15" s="40">
        <f>V15/T15</f>
        <v>0.93023255813953487</v>
      </c>
    </row>
    <row r="16" spans="1:23" x14ac:dyDescent="0.25">
      <c r="A16" t="s">
        <v>780</v>
      </c>
      <c r="B16">
        <v>61</v>
      </c>
      <c r="C16">
        <v>32</v>
      </c>
      <c r="D16" s="19">
        <f>C16/B16</f>
        <v>0.52459016393442626</v>
      </c>
      <c r="E16">
        <v>22</v>
      </c>
      <c r="F16" s="19">
        <f>E16/C16</f>
        <v>0.6875</v>
      </c>
      <c r="S16" s="27">
        <v>61</v>
      </c>
      <c r="T16" s="27">
        <v>32</v>
      </c>
      <c r="U16" s="40">
        <f>T16/S16</f>
        <v>0.52459016393442626</v>
      </c>
      <c r="V16" s="27">
        <v>22</v>
      </c>
      <c r="W16" s="40">
        <f>V16/T16</f>
        <v>0.6875</v>
      </c>
    </row>
    <row r="17" spans="1:23" x14ac:dyDescent="0.25">
      <c r="A17" t="s">
        <v>781</v>
      </c>
      <c r="B17">
        <v>54</v>
      </c>
      <c r="C17">
        <v>48</v>
      </c>
      <c r="D17" s="19">
        <f>C17/B17</f>
        <v>0.88888888888888884</v>
      </c>
      <c r="E17">
        <v>48</v>
      </c>
      <c r="F17" s="19">
        <f>E17/C17</f>
        <v>1</v>
      </c>
      <c r="G17">
        <v>83</v>
      </c>
      <c r="H17">
        <v>48</v>
      </c>
      <c r="I17">
        <v>2</v>
      </c>
      <c r="J17">
        <v>6</v>
      </c>
      <c r="K17">
        <v>63</v>
      </c>
      <c r="L17">
        <v>48</v>
      </c>
      <c r="M17">
        <v>11</v>
      </c>
      <c r="N17">
        <v>11</v>
      </c>
      <c r="O17">
        <v>4</v>
      </c>
      <c r="P17">
        <v>61</v>
      </c>
      <c r="R17">
        <v>42</v>
      </c>
      <c r="S17" s="27">
        <v>54</v>
      </c>
      <c r="T17" s="27">
        <v>48</v>
      </c>
      <c r="U17" s="40">
        <f>T17/S17</f>
        <v>0.88888888888888884</v>
      </c>
      <c r="V17" s="27">
        <v>48</v>
      </c>
      <c r="W17" s="40">
        <f>V17/T17</f>
        <v>1</v>
      </c>
    </row>
    <row r="18" spans="1:23" x14ac:dyDescent="0.25">
      <c r="A18" t="s">
        <v>782</v>
      </c>
      <c r="B18">
        <v>296</v>
      </c>
      <c r="C18">
        <v>101</v>
      </c>
      <c r="D18" s="19">
        <f>C18/B18</f>
        <v>0.34121621621621623</v>
      </c>
      <c r="E18">
        <v>94</v>
      </c>
      <c r="F18" s="19">
        <f>E18/C18</f>
        <v>0.93069306930693074</v>
      </c>
      <c r="G18">
        <v>161</v>
      </c>
      <c r="H18">
        <v>78</v>
      </c>
      <c r="I18">
        <v>58</v>
      </c>
      <c r="J18">
        <v>42</v>
      </c>
      <c r="K18">
        <v>47</v>
      </c>
      <c r="M18">
        <v>43</v>
      </c>
      <c r="N18">
        <v>41</v>
      </c>
      <c r="O18">
        <v>41</v>
      </c>
      <c r="P18">
        <v>35</v>
      </c>
      <c r="Q18">
        <v>35</v>
      </c>
      <c r="S18" s="27">
        <v>296</v>
      </c>
      <c r="T18" s="27">
        <v>101</v>
      </c>
      <c r="U18" s="40">
        <f>T18/S18</f>
        <v>0.34121621621621623</v>
      </c>
      <c r="V18" s="27">
        <v>94</v>
      </c>
      <c r="W18" s="40">
        <f>V18/T18</f>
        <v>0.93069306930693074</v>
      </c>
    </row>
    <row r="19" spans="1:23" x14ac:dyDescent="0.25">
      <c r="A19" t="s">
        <v>783</v>
      </c>
      <c r="B19">
        <v>738</v>
      </c>
      <c r="C19">
        <v>577</v>
      </c>
      <c r="D19" s="19">
        <f>C19/B19</f>
        <v>0.78184281842818426</v>
      </c>
      <c r="E19">
        <v>179</v>
      </c>
      <c r="F19" s="19">
        <f>E19/C19</f>
        <v>0.31022530329289427</v>
      </c>
      <c r="G19">
        <v>394</v>
      </c>
      <c r="H19">
        <v>577</v>
      </c>
      <c r="I19">
        <v>54</v>
      </c>
      <c r="J19">
        <v>23</v>
      </c>
      <c r="K19">
        <v>60</v>
      </c>
      <c r="L19">
        <v>32</v>
      </c>
      <c r="M19">
        <v>179</v>
      </c>
      <c r="N19">
        <v>38</v>
      </c>
      <c r="O19">
        <v>12</v>
      </c>
      <c r="P19">
        <v>62</v>
      </c>
      <c r="Q19">
        <v>4</v>
      </c>
      <c r="R19">
        <v>26</v>
      </c>
      <c r="S19" s="27">
        <v>738</v>
      </c>
      <c r="T19" s="27">
        <v>577</v>
      </c>
      <c r="U19" s="40">
        <f>T19/S19</f>
        <v>0.78184281842818426</v>
      </c>
      <c r="V19" s="27">
        <v>179</v>
      </c>
      <c r="W19" s="40">
        <f>V19/T19</f>
        <v>0.31022530329289427</v>
      </c>
    </row>
    <row r="20" spans="1:23" x14ac:dyDescent="0.25">
      <c r="A20" t="s">
        <v>784</v>
      </c>
      <c r="B20">
        <v>241</v>
      </c>
      <c r="C20">
        <v>214</v>
      </c>
      <c r="D20" s="19">
        <f>C20/B20</f>
        <v>0.88796680497925307</v>
      </c>
      <c r="E20">
        <v>94</v>
      </c>
      <c r="F20" s="19">
        <f>E20/C20</f>
        <v>0.43925233644859812</v>
      </c>
      <c r="S20" s="27">
        <v>241</v>
      </c>
      <c r="T20" s="27">
        <v>214</v>
      </c>
      <c r="U20" s="40">
        <f>T20/S20</f>
        <v>0.88796680497925307</v>
      </c>
      <c r="V20" s="27">
        <v>94</v>
      </c>
      <c r="W20" s="40">
        <f>V20/T20</f>
        <v>0.43925233644859812</v>
      </c>
    </row>
    <row r="21" spans="1:23" x14ac:dyDescent="0.25">
      <c r="A21" t="s">
        <v>785</v>
      </c>
      <c r="B21">
        <v>43</v>
      </c>
      <c r="C21">
        <v>27</v>
      </c>
      <c r="D21" s="19">
        <f>C21/B21</f>
        <v>0.62790697674418605</v>
      </c>
      <c r="E21">
        <v>19</v>
      </c>
      <c r="F21" s="19">
        <f>E21/C21</f>
        <v>0.70370370370370372</v>
      </c>
      <c r="G21">
        <v>38</v>
      </c>
      <c r="M21">
        <v>15</v>
      </c>
      <c r="S21" s="27">
        <v>43</v>
      </c>
      <c r="T21" s="27">
        <v>27</v>
      </c>
      <c r="U21" s="40">
        <f>T21/S21</f>
        <v>0.62790697674418605</v>
      </c>
      <c r="V21" s="27">
        <v>19</v>
      </c>
      <c r="W21" s="40">
        <f>V21/T21</f>
        <v>0.70370370370370372</v>
      </c>
    </row>
    <row r="22" spans="1:23" x14ac:dyDescent="0.25">
      <c r="A22" t="s">
        <v>786</v>
      </c>
      <c r="B22">
        <v>545</v>
      </c>
      <c r="C22">
        <v>484</v>
      </c>
      <c r="D22" s="19">
        <f>C22/B22</f>
        <v>0.88807339449541289</v>
      </c>
      <c r="E22">
        <v>387</v>
      </c>
      <c r="F22" s="19">
        <f>E22/C22</f>
        <v>0.79958677685950408</v>
      </c>
      <c r="G22">
        <v>698</v>
      </c>
      <c r="H22">
        <v>484</v>
      </c>
      <c r="I22">
        <v>7</v>
      </c>
      <c r="J22">
        <v>1</v>
      </c>
      <c r="K22">
        <v>60</v>
      </c>
      <c r="L22">
        <v>67</v>
      </c>
      <c r="M22">
        <v>248</v>
      </c>
      <c r="N22">
        <v>10</v>
      </c>
      <c r="O22">
        <v>3</v>
      </c>
      <c r="P22">
        <v>61</v>
      </c>
      <c r="Q22">
        <v>63</v>
      </c>
      <c r="R22">
        <v>69</v>
      </c>
      <c r="S22" s="27">
        <v>545</v>
      </c>
      <c r="T22" s="27">
        <v>484</v>
      </c>
      <c r="U22" s="40">
        <f>T22/S22</f>
        <v>0.88807339449541289</v>
      </c>
      <c r="V22" s="27">
        <v>387</v>
      </c>
      <c r="W22" s="40">
        <f>V22/T22</f>
        <v>0.79958677685950408</v>
      </c>
    </row>
    <row r="23" spans="1:23" x14ac:dyDescent="0.25">
      <c r="A23" t="s">
        <v>787</v>
      </c>
      <c r="B23">
        <v>38</v>
      </c>
      <c r="C23">
        <v>18</v>
      </c>
      <c r="D23" s="19">
        <f>C23/B23</f>
        <v>0.47368421052631576</v>
      </c>
      <c r="E23">
        <v>12</v>
      </c>
      <c r="F23" s="19">
        <f>E23/C23</f>
        <v>0.66666666666666663</v>
      </c>
      <c r="G23">
        <v>27</v>
      </c>
      <c r="M23">
        <v>8</v>
      </c>
      <c r="N23">
        <v>8</v>
      </c>
      <c r="O23">
        <v>3</v>
      </c>
      <c r="P23">
        <v>11</v>
      </c>
      <c r="R23">
        <v>9</v>
      </c>
      <c r="S23" s="27">
        <v>38</v>
      </c>
      <c r="T23" s="27">
        <v>18</v>
      </c>
      <c r="U23" s="40">
        <f>T23/S23</f>
        <v>0.47368421052631576</v>
      </c>
      <c r="V23" s="26">
        <v>12</v>
      </c>
      <c r="W23" s="40">
        <f>V23/T23</f>
        <v>0.66666666666666663</v>
      </c>
    </row>
    <row r="24" spans="1:23" x14ac:dyDescent="0.25">
      <c r="A24" t="s">
        <v>788</v>
      </c>
      <c r="B24">
        <v>125</v>
      </c>
      <c r="C24">
        <v>68</v>
      </c>
      <c r="D24" s="19">
        <f>C24/B24</f>
        <v>0.54400000000000004</v>
      </c>
      <c r="E24">
        <v>38</v>
      </c>
      <c r="F24" s="19">
        <f>E24/C24</f>
        <v>0.55882352941176472</v>
      </c>
      <c r="S24" s="27">
        <v>125</v>
      </c>
      <c r="T24" s="27">
        <v>68</v>
      </c>
      <c r="U24" s="40">
        <f>T24/S24</f>
        <v>0.54400000000000004</v>
      </c>
      <c r="V24" s="27">
        <v>38</v>
      </c>
      <c r="W24" s="40">
        <f>V24/T24</f>
        <v>0.55882352941176472</v>
      </c>
    </row>
    <row r="25" spans="1:23" x14ac:dyDescent="0.25">
      <c r="A25" t="s">
        <v>789</v>
      </c>
      <c r="B25">
        <v>28</v>
      </c>
      <c r="C25">
        <v>15</v>
      </c>
      <c r="D25" s="19">
        <f>C25/B25</f>
        <v>0.5357142857142857</v>
      </c>
      <c r="E25">
        <v>14</v>
      </c>
      <c r="F25" s="19">
        <f>E25/C25</f>
        <v>0.93333333333333335</v>
      </c>
      <c r="G25">
        <v>34</v>
      </c>
      <c r="M25">
        <v>15</v>
      </c>
      <c r="N25">
        <v>0</v>
      </c>
      <c r="O25">
        <v>6</v>
      </c>
      <c r="P25">
        <v>65</v>
      </c>
      <c r="Q25">
        <v>74</v>
      </c>
      <c r="R25">
        <v>79</v>
      </c>
      <c r="S25" s="27">
        <v>28</v>
      </c>
      <c r="T25" s="27">
        <v>15</v>
      </c>
      <c r="U25" s="40">
        <f>T25/S25</f>
        <v>0.5357142857142857</v>
      </c>
      <c r="V25" s="27">
        <v>14</v>
      </c>
      <c r="W25" s="40">
        <f>V25/T25</f>
        <v>0.93333333333333335</v>
      </c>
    </row>
    <row r="26" spans="1:23" x14ac:dyDescent="0.25">
      <c r="A26" t="s">
        <v>790</v>
      </c>
      <c r="B26">
        <v>148</v>
      </c>
      <c r="C26">
        <v>133</v>
      </c>
      <c r="D26" s="19">
        <f>C26/B26</f>
        <v>0.89864864864864868</v>
      </c>
      <c r="E26">
        <v>69</v>
      </c>
      <c r="F26" s="19">
        <f>E26/C26</f>
        <v>0.51879699248120303</v>
      </c>
      <c r="G26">
        <v>123</v>
      </c>
      <c r="H26">
        <v>133</v>
      </c>
      <c r="I26">
        <v>18</v>
      </c>
      <c r="J26">
        <v>22</v>
      </c>
      <c r="K26">
        <v>57</v>
      </c>
      <c r="L26">
        <v>24</v>
      </c>
      <c r="M26">
        <v>57</v>
      </c>
      <c r="N26">
        <v>3</v>
      </c>
      <c r="O26">
        <v>8</v>
      </c>
      <c r="P26">
        <v>50</v>
      </c>
      <c r="Q26">
        <v>33</v>
      </c>
      <c r="R26">
        <v>15</v>
      </c>
      <c r="S26" s="27">
        <v>148</v>
      </c>
      <c r="T26" s="27">
        <v>133</v>
      </c>
      <c r="U26" s="40">
        <f>T26/S26</f>
        <v>0.89864864864864868</v>
      </c>
      <c r="V26" s="27">
        <v>69</v>
      </c>
      <c r="W26" s="40">
        <f>V26/T26</f>
        <v>0.51879699248120303</v>
      </c>
    </row>
    <row r="27" spans="1:23" x14ac:dyDescent="0.25">
      <c r="A27" t="s">
        <v>791</v>
      </c>
      <c r="B27">
        <v>248</v>
      </c>
      <c r="C27">
        <v>184</v>
      </c>
      <c r="D27" s="19">
        <f>C27/B27</f>
        <v>0.74193548387096775</v>
      </c>
      <c r="E27">
        <v>92</v>
      </c>
      <c r="F27" s="19">
        <f>E27/C27</f>
        <v>0.5</v>
      </c>
      <c r="G27">
        <v>238</v>
      </c>
      <c r="H27">
        <v>184</v>
      </c>
      <c r="I27">
        <v>38</v>
      </c>
      <c r="J27">
        <v>11</v>
      </c>
      <c r="K27">
        <v>63</v>
      </c>
      <c r="M27">
        <v>71</v>
      </c>
      <c r="N27">
        <v>19</v>
      </c>
      <c r="O27">
        <v>4</v>
      </c>
      <c r="P27">
        <v>60</v>
      </c>
      <c r="Q27">
        <v>76</v>
      </c>
      <c r="R27">
        <v>32</v>
      </c>
      <c r="S27" s="27">
        <v>248</v>
      </c>
      <c r="T27" s="27">
        <v>184</v>
      </c>
      <c r="U27" s="40">
        <f>T27/S27</f>
        <v>0.74193548387096775</v>
      </c>
      <c r="V27" s="27">
        <v>92</v>
      </c>
      <c r="W27" s="40">
        <f>V27/T27</f>
        <v>0.5</v>
      </c>
    </row>
    <row r="28" spans="1:23" x14ac:dyDescent="0.25">
      <c r="A28" t="s">
        <v>792</v>
      </c>
      <c r="B28">
        <v>58</v>
      </c>
      <c r="C28">
        <v>36</v>
      </c>
      <c r="D28" s="19">
        <f>C28/B28</f>
        <v>0.62068965517241381</v>
      </c>
      <c r="E28">
        <v>30</v>
      </c>
      <c r="F28" s="19">
        <f>E28/C28</f>
        <v>0.83333333333333337</v>
      </c>
      <c r="G28">
        <v>59</v>
      </c>
      <c r="H28">
        <v>36</v>
      </c>
      <c r="I28">
        <v>55</v>
      </c>
      <c r="J28">
        <v>18</v>
      </c>
      <c r="K28">
        <v>68</v>
      </c>
      <c r="L28">
        <v>22</v>
      </c>
      <c r="M28">
        <v>30</v>
      </c>
      <c r="N28">
        <v>64</v>
      </c>
      <c r="O28">
        <v>15</v>
      </c>
      <c r="P28">
        <v>66</v>
      </c>
      <c r="Q28">
        <v>29</v>
      </c>
      <c r="R28">
        <v>17</v>
      </c>
      <c r="S28" s="27">
        <v>58</v>
      </c>
      <c r="T28" s="27">
        <v>36</v>
      </c>
      <c r="U28" s="40">
        <f>T28/S28</f>
        <v>0.62068965517241381</v>
      </c>
      <c r="V28" s="27">
        <v>30</v>
      </c>
      <c r="W28" s="40">
        <f>V28/T28</f>
        <v>0.83333333333333337</v>
      </c>
    </row>
    <row r="29" spans="1:23" x14ac:dyDescent="0.25">
      <c r="A29" t="s">
        <v>793</v>
      </c>
      <c r="B29">
        <v>373</v>
      </c>
      <c r="C29">
        <v>138</v>
      </c>
      <c r="D29" s="19">
        <f>C29/B29</f>
        <v>0.36997319034852549</v>
      </c>
      <c r="E29">
        <v>126</v>
      </c>
      <c r="F29" s="19">
        <f>E29/C29</f>
        <v>0.91304347826086951</v>
      </c>
      <c r="G29">
        <v>180</v>
      </c>
      <c r="H29">
        <v>126</v>
      </c>
      <c r="I29">
        <v>58</v>
      </c>
      <c r="J29">
        <v>42</v>
      </c>
      <c r="K29">
        <v>53</v>
      </c>
      <c r="M29">
        <v>33</v>
      </c>
      <c r="N29">
        <v>37</v>
      </c>
      <c r="O29">
        <v>37</v>
      </c>
      <c r="P29">
        <v>49</v>
      </c>
      <c r="Q29">
        <v>31</v>
      </c>
      <c r="S29" s="27">
        <v>373</v>
      </c>
      <c r="T29" s="27">
        <v>138</v>
      </c>
      <c r="U29" s="40">
        <f>T29/S29</f>
        <v>0.36997319034852549</v>
      </c>
      <c r="V29" s="27">
        <v>126</v>
      </c>
      <c r="W29" s="40">
        <f>V29/T29</f>
        <v>0.91304347826086951</v>
      </c>
    </row>
    <row r="30" spans="1:23" x14ac:dyDescent="0.25">
      <c r="A30" t="s">
        <v>794</v>
      </c>
      <c r="B30">
        <v>72</v>
      </c>
      <c r="C30">
        <v>64</v>
      </c>
      <c r="D30" s="19">
        <f>C30/B30</f>
        <v>0.88888888888888884</v>
      </c>
      <c r="E30">
        <v>48</v>
      </c>
      <c r="F30" s="19">
        <f>E30/C30</f>
        <v>0.75</v>
      </c>
      <c r="G30">
        <v>92</v>
      </c>
      <c r="H30">
        <v>67</v>
      </c>
      <c r="I30">
        <v>5</v>
      </c>
      <c r="J30">
        <v>13</v>
      </c>
      <c r="K30">
        <v>77</v>
      </c>
      <c r="L30">
        <v>70</v>
      </c>
      <c r="M30">
        <v>33</v>
      </c>
      <c r="N30">
        <v>4</v>
      </c>
      <c r="O30">
        <v>3</v>
      </c>
      <c r="P30">
        <v>72</v>
      </c>
      <c r="Q30">
        <v>25</v>
      </c>
      <c r="R30">
        <v>66</v>
      </c>
      <c r="S30" s="27">
        <v>72</v>
      </c>
      <c r="T30" s="27">
        <v>64</v>
      </c>
      <c r="U30" s="40">
        <f>T30/S30</f>
        <v>0.88888888888888884</v>
      </c>
      <c r="V30" s="27">
        <v>48</v>
      </c>
      <c r="W30" s="40">
        <f>V30/T30</f>
        <v>0.75</v>
      </c>
    </row>
    <row r="31" spans="1:23" x14ac:dyDescent="0.25">
      <c r="A31" t="s">
        <v>795</v>
      </c>
      <c r="B31">
        <v>42</v>
      </c>
      <c r="C31">
        <v>38</v>
      </c>
      <c r="D31" s="19">
        <f>C31/B31</f>
        <v>0.90476190476190477</v>
      </c>
      <c r="E31">
        <v>28</v>
      </c>
      <c r="F31" s="19">
        <f>E31/C31</f>
        <v>0.73684210526315785</v>
      </c>
      <c r="G31">
        <v>49</v>
      </c>
      <c r="H31">
        <v>41</v>
      </c>
      <c r="I31">
        <v>5</v>
      </c>
      <c r="J31">
        <v>5</v>
      </c>
      <c r="K31">
        <v>71</v>
      </c>
      <c r="L31">
        <v>31</v>
      </c>
      <c r="M31">
        <v>8</v>
      </c>
      <c r="N31">
        <v>0</v>
      </c>
      <c r="O31">
        <v>4</v>
      </c>
      <c r="P31">
        <v>59</v>
      </c>
      <c r="Q31">
        <v>33</v>
      </c>
      <c r="R31">
        <v>28</v>
      </c>
      <c r="S31" s="27">
        <v>42</v>
      </c>
      <c r="T31" s="27">
        <v>38</v>
      </c>
      <c r="U31" s="40">
        <f>T31/S31</f>
        <v>0.90476190476190477</v>
      </c>
      <c r="V31" s="27">
        <v>28</v>
      </c>
      <c r="W31" s="40">
        <f>V31/T31</f>
        <v>0.73684210526315785</v>
      </c>
    </row>
    <row r="32" spans="1:23" x14ac:dyDescent="0.25">
      <c r="A32" t="s">
        <v>796</v>
      </c>
      <c r="B32">
        <v>339</v>
      </c>
      <c r="C32">
        <v>238</v>
      </c>
      <c r="D32" s="19">
        <f>C32/B32</f>
        <v>0.70206489675516226</v>
      </c>
      <c r="E32">
        <v>104</v>
      </c>
      <c r="F32" s="19">
        <f>E32/C32</f>
        <v>0.43697478991596639</v>
      </c>
      <c r="G32">
        <v>205</v>
      </c>
      <c r="H32">
        <v>238</v>
      </c>
      <c r="I32">
        <v>34</v>
      </c>
      <c r="J32">
        <v>8</v>
      </c>
      <c r="K32">
        <v>64</v>
      </c>
      <c r="L32">
        <v>8</v>
      </c>
      <c r="M32">
        <v>104</v>
      </c>
      <c r="N32">
        <v>38</v>
      </c>
      <c r="O32">
        <v>9</v>
      </c>
      <c r="P32">
        <v>61</v>
      </c>
      <c r="Q32">
        <v>1</v>
      </c>
      <c r="R32">
        <v>17</v>
      </c>
      <c r="S32" s="27">
        <v>339</v>
      </c>
      <c r="T32" s="27">
        <v>238</v>
      </c>
      <c r="U32" s="40">
        <f>T32/S32</f>
        <v>0.70206489675516226</v>
      </c>
      <c r="V32" s="27">
        <v>104</v>
      </c>
      <c r="W32" s="40">
        <f>V32/T32</f>
        <v>0.43697478991596639</v>
      </c>
    </row>
    <row r="33" spans="1:23" x14ac:dyDescent="0.25">
      <c r="A33" t="s">
        <v>797</v>
      </c>
      <c r="B33">
        <v>46</v>
      </c>
      <c r="C33">
        <v>33</v>
      </c>
      <c r="D33" s="19">
        <f>C33/B33</f>
        <v>0.71739130434782605</v>
      </c>
      <c r="E33">
        <v>25</v>
      </c>
      <c r="F33" s="19">
        <f>E33/C33</f>
        <v>0.75757575757575757</v>
      </c>
      <c r="G33">
        <v>76</v>
      </c>
      <c r="H33">
        <v>33</v>
      </c>
      <c r="I33">
        <v>55</v>
      </c>
      <c r="J33">
        <v>0</v>
      </c>
      <c r="K33">
        <v>58</v>
      </c>
      <c r="L33">
        <v>21</v>
      </c>
      <c r="M33">
        <v>21</v>
      </c>
      <c r="N33">
        <v>47</v>
      </c>
      <c r="O33">
        <v>0</v>
      </c>
      <c r="P33">
        <v>59</v>
      </c>
      <c r="Q33">
        <v>22</v>
      </c>
      <c r="R33">
        <v>29</v>
      </c>
      <c r="S33" s="27">
        <v>46</v>
      </c>
      <c r="T33" s="27">
        <v>33</v>
      </c>
      <c r="U33" s="40">
        <f>T33/S33</f>
        <v>0.71739130434782605</v>
      </c>
      <c r="V33" s="27">
        <v>25</v>
      </c>
      <c r="W33" s="40">
        <f>V33/T33</f>
        <v>0.75757575757575757</v>
      </c>
    </row>
    <row r="34" spans="1:23" x14ac:dyDescent="0.25">
      <c r="A34" t="s">
        <v>798</v>
      </c>
      <c r="B34">
        <v>33</v>
      </c>
      <c r="C34">
        <v>27</v>
      </c>
      <c r="D34" s="19">
        <f>C34/B34</f>
        <v>0.81818181818181823</v>
      </c>
      <c r="E34">
        <v>10</v>
      </c>
      <c r="F34" s="19">
        <f>E34/C34</f>
        <v>0.37037037037037035</v>
      </c>
      <c r="S34" s="27">
        <v>33</v>
      </c>
      <c r="T34" s="27">
        <v>27</v>
      </c>
      <c r="U34" s="40">
        <f>T34/S34</f>
        <v>0.81818181818181823</v>
      </c>
      <c r="V34" s="27"/>
      <c r="W34" s="40"/>
    </row>
    <row r="35" spans="1:23" x14ac:dyDescent="0.25">
      <c r="A35" t="s">
        <v>799</v>
      </c>
      <c r="B35">
        <v>24</v>
      </c>
      <c r="C35">
        <v>16</v>
      </c>
      <c r="D35" s="19">
        <f>C35/B35</f>
        <v>0.66666666666666663</v>
      </c>
      <c r="E35">
        <v>12</v>
      </c>
      <c r="F35" s="19">
        <f>E35/C35</f>
        <v>0.75</v>
      </c>
      <c r="G35">
        <v>29</v>
      </c>
      <c r="J35">
        <v>20</v>
      </c>
      <c r="M35">
        <v>7</v>
      </c>
      <c r="N35">
        <v>3</v>
      </c>
      <c r="O35">
        <v>20</v>
      </c>
      <c r="P35">
        <v>62</v>
      </c>
      <c r="Q35">
        <v>80</v>
      </c>
      <c r="R35">
        <v>20</v>
      </c>
      <c r="S35" s="27">
        <v>24</v>
      </c>
      <c r="T35" s="27">
        <v>16</v>
      </c>
      <c r="U35" s="40">
        <f>T35/S35</f>
        <v>0.66666666666666663</v>
      </c>
      <c r="V35" s="27">
        <v>12</v>
      </c>
      <c r="W35" s="40">
        <f>V35/T35</f>
        <v>0.75</v>
      </c>
    </row>
    <row r="36" spans="1:23" x14ac:dyDescent="0.25">
      <c r="A36" t="s">
        <v>800</v>
      </c>
      <c r="B36">
        <v>22</v>
      </c>
      <c r="C36">
        <v>22</v>
      </c>
      <c r="D36" s="19">
        <f>C36/B36</f>
        <v>1</v>
      </c>
      <c r="E36">
        <v>15</v>
      </c>
      <c r="F36" s="19">
        <f>E36/C36</f>
        <v>0.68181818181818177</v>
      </c>
      <c r="G36">
        <v>19</v>
      </c>
      <c r="H36">
        <v>100</v>
      </c>
      <c r="I36">
        <v>13</v>
      </c>
      <c r="J36">
        <v>0</v>
      </c>
      <c r="K36">
        <v>47</v>
      </c>
      <c r="L36">
        <v>27</v>
      </c>
      <c r="M36">
        <v>6</v>
      </c>
      <c r="N36">
        <v>16</v>
      </c>
      <c r="O36">
        <v>11</v>
      </c>
      <c r="P36">
        <v>68</v>
      </c>
      <c r="Q36">
        <v>32</v>
      </c>
      <c r="R36">
        <v>21</v>
      </c>
      <c r="S36" s="27">
        <v>22</v>
      </c>
      <c r="T36" s="27">
        <v>22</v>
      </c>
      <c r="U36" s="40">
        <f>T36/S36</f>
        <v>1</v>
      </c>
      <c r="V36" s="27">
        <v>15</v>
      </c>
      <c r="W36" s="40">
        <f>V36/T36</f>
        <v>0.68181818181818177</v>
      </c>
    </row>
    <row r="37" spans="1:23" x14ac:dyDescent="0.25">
      <c r="A37" t="s">
        <v>801</v>
      </c>
      <c r="B37">
        <v>117</v>
      </c>
      <c r="C37">
        <v>111</v>
      </c>
      <c r="D37" s="19">
        <f>C37/B37</f>
        <v>0.94871794871794868</v>
      </c>
      <c r="E37">
        <v>69</v>
      </c>
      <c r="F37" s="19">
        <f>E37/C37</f>
        <v>0.6216216216216216</v>
      </c>
      <c r="G37">
        <v>194</v>
      </c>
      <c r="H37">
        <v>69</v>
      </c>
      <c r="I37">
        <v>15</v>
      </c>
      <c r="J37">
        <v>4</v>
      </c>
      <c r="K37">
        <v>64</v>
      </c>
      <c r="L37">
        <v>25</v>
      </c>
      <c r="M37">
        <v>69</v>
      </c>
      <c r="N37">
        <v>18</v>
      </c>
      <c r="O37">
        <v>5</v>
      </c>
      <c r="P37">
        <v>60</v>
      </c>
      <c r="Q37">
        <v>44</v>
      </c>
      <c r="R37">
        <v>46</v>
      </c>
      <c r="S37" s="27">
        <v>117</v>
      </c>
      <c r="T37" s="27">
        <v>111</v>
      </c>
      <c r="U37" s="40">
        <f>T37/S37</f>
        <v>0.94871794871794868</v>
      </c>
      <c r="V37" s="27">
        <v>69</v>
      </c>
      <c r="W37" s="40">
        <f>V37/T37</f>
        <v>0.6216216216216216</v>
      </c>
    </row>
    <row r="38" spans="1:23" x14ac:dyDescent="0.25">
      <c r="A38" t="s">
        <v>802</v>
      </c>
      <c r="B38">
        <v>106</v>
      </c>
      <c r="C38">
        <v>95</v>
      </c>
      <c r="D38" s="19">
        <f>C38/B38</f>
        <v>0.89622641509433965</v>
      </c>
      <c r="E38">
        <v>31</v>
      </c>
      <c r="F38" s="19">
        <f>E38/C38</f>
        <v>0.32631578947368423</v>
      </c>
      <c r="G38">
        <v>59</v>
      </c>
      <c r="S38" s="27">
        <v>106</v>
      </c>
      <c r="T38" s="27">
        <v>95</v>
      </c>
      <c r="U38" s="40">
        <f>T38/S38</f>
        <v>0.89622641509433965</v>
      </c>
      <c r="V38" s="27">
        <v>31</v>
      </c>
      <c r="W38" s="40">
        <f>V38/T38</f>
        <v>0.32631578947368423</v>
      </c>
    </row>
    <row r="39" spans="1:23" x14ac:dyDescent="0.25">
      <c r="A39" t="s">
        <v>803</v>
      </c>
      <c r="B39">
        <v>385</v>
      </c>
      <c r="C39">
        <v>53</v>
      </c>
      <c r="D39" s="19">
        <f>C39/B39</f>
        <v>0.13766233766233765</v>
      </c>
      <c r="E39">
        <v>49</v>
      </c>
      <c r="F39" s="19">
        <f>E39/C39</f>
        <v>0.92452830188679247</v>
      </c>
      <c r="S39" s="27">
        <v>385</v>
      </c>
      <c r="T39" s="27">
        <v>53</v>
      </c>
      <c r="U39" s="40">
        <f>T39/S39</f>
        <v>0.13766233766233765</v>
      </c>
      <c r="V39" s="27"/>
      <c r="W39" s="40"/>
    </row>
    <row r="40" spans="1:23" x14ac:dyDescent="0.25">
      <c r="A40" t="s">
        <v>804</v>
      </c>
      <c r="B40">
        <v>160</v>
      </c>
      <c r="C40">
        <v>102</v>
      </c>
      <c r="D40" s="19">
        <f>C40/B40</f>
        <v>0.63749999999999996</v>
      </c>
      <c r="E40">
        <v>70</v>
      </c>
      <c r="F40" s="19">
        <f>E40/C40</f>
        <v>0.68627450980392157</v>
      </c>
      <c r="G40">
        <v>205</v>
      </c>
      <c r="H40">
        <v>103</v>
      </c>
      <c r="I40">
        <v>9</v>
      </c>
      <c r="J40">
        <v>3</v>
      </c>
      <c r="K40">
        <v>65</v>
      </c>
      <c r="L40">
        <v>67</v>
      </c>
      <c r="M40">
        <v>90</v>
      </c>
      <c r="N40">
        <v>1</v>
      </c>
      <c r="O40">
        <v>1</v>
      </c>
      <c r="P40">
        <v>60</v>
      </c>
      <c r="Q40">
        <v>86</v>
      </c>
      <c r="R40">
        <v>61</v>
      </c>
      <c r="S40" s="27">
        <v>160</v>
      </c>
      <c r="T40" s="27">
        <v>102</v>
      </c>
      <c r="U40" s="40">
        <f>T40/S40</f>
        <v>0.63749999999999996</v>
      </c>
      <c r="V40" s="27">
        <v>70</v>
      </c>
      <c r="W40" s="40">
        <f>V40/T40</f>
        <v>0.68627450980392157</v>
      </c>
    </row>
    <row r="41" spans="1:23" x14ac:dyDescent="0.25">
      <c r="A41" t="s">
        <v>805</v>
      </c>
      <c r="B41">
        <v>41</v>
      </c>
      <c r="C41">
        <v>23</v>
      </c>
      <c r="D41" s="19">
        <f>C41/B41</f>
        <v>0.56097560975609762</v>
      </c>
      <c r="E41">
        <v>18</v>
      </c>
      <c r="F41" s="19">
        <f>E41/C41</f>
        <v>0.78260869565217395</v>
      </c>
      <c r="G41">
        <v>59</v>
      </c>
      <c r="H41">
        <v>93</v>
      </c>
      <c r="I41">
        <v>0</v>
      </c>
      <c r="J41">
        <v>7</v>
      </c>
      <c r="K41">
        <v>71</v>
      </c>
      <c r="L41">
        <v>100</v>
      </c>
      <c r="M41">
        <v>14</v>
      </c>
      <c r="N41">
        <v>0</v>
      </c>
      <c r="O41">
        <v>5</v>
      </c>
      <c r="P41">
        <v>59</v>
      </c>
      <c r="Q41">
        <v>13</v>
      </c>
      <c r="R41">
        <v>82</v>
      </c>
      <c r="S41" s="27">
        <v>41</v>
      </c>
      <c r="T41" s="27">
        <v>23</v>
      </c>
      <c r="U41" s="40">
        <f>T41/S41</f>
        <v>0.56097560975609762</v>
      </c>
      <c r="V41" s="27">
        <v>18</v>
      </c>
      <c r="W41" s="40">
        <f>V41/T41</f>
        <v>0.78260869565217395</v>
      </c>
    </row>
    <row r="42" spans="1:23" x14ac:dyDescent="0.25">
      <c r="A42" t="s">
        <v>806</v>
      </c>
      <c r="B42">
        <v>59</v>
      </c>
      <c r="C42">
        <v>51</v>
      </c>
      <c r="D42" s="19">
        <f>C42/B42</f>
        <v>0.86440677966101698</v>
      </c>
      <c r="E42">
        <v>24</v>
      </c>
      <c r="F42" s="19">
        <f>E42/C42</f>
        <v>0.47058823529411764</v>
      </c>
      <c r="G42">
        <v>45</v>
      </c>
      <c r="I42">
        <v>11</v>
      </c>
      <c r="J42">
        <v>8</v>
      </c>
      <c r="K42">
        <v>57</v>
      </c>
      <c r="L42">
        <v>31</v>
      </c>
      <c r="M42">
        <v>16</v>
      </c>
      <c r="N42">
        <v>16</v>
      </c>
      <c r="O42">
        <v>4</v>
      </c>
      <c r="P42">
        <v>62</v>
      </c>
      <c r="Q42">
        <v>31</v>
      </c>
      <c r="R42">
        <v>11</v>
      </c>
      <c r="S42" s="27">
        <v>59</v>
      </c>
      <c r="T42" s="27">
        <v>51</v>
      </c>
      <c r="U42" s="40">
        <f>T42/S42</f>
        <v>0.86440677966101698</v>
      </c>
      <c r="V42" s="27">
        <v>24</v>
      </c>
      <c r="W42" s="40">
        <f>V42/T42</f>
        <v>0.47058823529411764</v>
      </c>
    </row>
    <row r="43" spans="1:23" x14ac:dyDescent="0.25">
      <c r="A43" t="s">
        <v>807</v>
      </c>
      <c r="B43">
        <v>69</v>
      </c>
      <c r="C43">
        <v>47</v>
      </c>
      <c r="D43" s="19">
        <f>C43/B43</f>
        <v>0.6811594202898551</v>
      </c>
      <c r="E43">
        <v>36</v>
      </c>
      <c r="F43" s="19">
        <f>E43/C43</f>
        <v>0.76595744680851063</v>
      </c>
      <c r="G43">
        <v>47</v>
      </c>
      <c r="M43">
        <v>28</v>
      </c>
      <c r="N43">
        <v>1</v>
      </c>
      <c r="O43">
        <v>2</v>
      </c>
      <c r="P43">
        <v>55</v>
      </c>
      <c r="R43">
        <v>75</v>
      </c>
      <c r="S43" s="27">
        <v>69</v>
      </c>
      <c r="T43" s="27">
        <v>47</v>
      </c>
      <c r="U43" s="40">
        <f>T43/S43</f>
        <v>0.6811594202898551</v>
      </c>
      <c r="V43" s="27">
        <v>36</v>
      </c>
      <c r="W43" s="40">
        <f>V43/T43</f>
        <v>0.76595744680851063</v>
      </c>
    </row>
    <row r="44" spans="1:23" x14ac:dyDescent="0.25">
      <c r="A44" t="s">
        <v>808</v>
      </c>
      <c r="B44">
        <v>1214</v>
      </c>
      <c r="C44">
        <v>330</v>
      </c>
      <c r="D44" s="19">
        <f>C44/B44</f>
        <v>0.27182866556836904</v>
      </c>
      <c r="E44">
        <v>324</v>
      </c>
      <c r="F44" s="19">
        <f>E44/C44</f>
        <v>0.98181818181818181</v>
      </c>
      <c r="G44">
        <v>1183</v>
      </c>
      <c r="H44">
        <v>330</v>
      </c>
      <c r="I44">
        <v>0</v>
      </c>
      <c r="J44">
        <v>0</v>
      </c>
      <c r="K44">
        <v>56</v>
      </c>
      <c r="L44">
        <v>10</v>
      </c>
      <c r="M44">
        <v>324</v>
      </c>
      <c r="N44">
        <v>0</v>
      </c>
      <c r="O44">
        <v>0</v>
      </c>
      <c r="P44">
        <v>55</v>
      </c>
      <c r="Q44">
        <v>80</v>
      </c>
      <c r="R44">
        <v>10</v>
      </c>
      <c r="S44" s="27">
        <v>1214</v>
      </c>
      <c r="T44" s="27">
        <v>330</v>
      </c>
      <c r="U44" s="40">
        <f>T44/S44</f>
        <v>0.27182866556836904</v>
      </c>
      <c r="V44" s="27">
        <v>324</v>
      </c>
      <c r="W44" s="40">
        <f>V44/T44</f>
        <v>0.98181818181818181</v>
      </c>
    </row>
    <row r="45" spans="1:23" x14ac:dyDescent="0.25">
      <c r="A45" t="s">
        <v>809</v>
      </c>
      <c r="B45">
        <v>76</v>
      </c>
      <c r="C45">
        <v>59</v>
      </c>
      <c r="D45" s="19">
        <f>C45/B45</f>
        <v>0.77631578947368418</v>
      </c>
      <c r="E45">
        <v>58</v>
      </c>
      <c r="F45" s="19">
        <f>E45/C45</f>
        <v>0.98305084745762716</v>
      </c>
      <c r="G45">
        <v>116</v>
      </c>
      <c r="H45">
        <v>59</v>
      </c>
      <c r="I45">
        <v>7</v>
      </c>
      <c r="J45">
        <v>5</v>
      </c>
      <c r="K45">
        <v>66</v>
      </c>
      <c r="L45">
        <v>20</v>
      </c>
      <c r="M45">
        <v>45</v>
      </c>
      <c r="N45">
        <v>7</v>
      </c>
      <c r="O45">
        <v>4</v>
      </c>
      <c r="P45">
        <v>66</v>
      </c>
      <c r="Q45">
        <v>72</v>
      </c>
      <c r="R45">
        <v>21</v>
      </c>
      <c r="S45" s="27">
        <v>76</v>
      </c>
      <c r="T45" s="27">
        <v>59</v>
      </c>
      <c r="U45" s="40">
        <f>T45/S45</f>
        <v>0.77631578947368418</v>
      </c>
      <c r="V45" s="27">
        <v>58</v>
      </c>
      <c r="W45" s="40">
        <f>V45/T45</f>
        <v>0.98305084745762716</v>
      </c>
    </row>
    <row r="46" spans="1:23" x14ac:dyDescent="0.25">
      <c r="A46" t="s">
        <v>810</v>
      </c>
      <c r="B46">
        <v>68</v>
      </c>
      <c r="C46">
        <v>64</v>
      </c>
      <c r="D46" s="19">
        <f>C46/B46</f>
        <v>0.94117647058823528</v>
      </c>
      <c r="E46">
        <v>38</v>
      </c>
      <c r="F46" s="19">
        <f>E46/C46</f>
        <v>0.59375</v>
      </c>
      <c r="G46">
        <v>96</v>
      </c>
      <c r="H46">
        <v>64</v>
      </c>
      <c r="I46">
        <v>30</v>
      </c>
      <c r="J46">
        <v>27</v>
      </c>
      <c r="K46">
        <v>70</v>
      </c>
      <c r="L46">
        <v>19</v>
      </c>
      <c r="M46">
        <v>36</v>
      </c>
      <c r="N46">
        <v>13</v>
      </c>
      <c r="O46">
        <v>12</v>
      </c>
      <c r="P46">
        <v>60</v>
      </c>
      <c r="Q46">
        <v>43</v>
      </c>
      <c r="R46">
        <v>29</v>
      </c>
      <c r="S46" s="27">
        <v>68</v>
      </c>
      <c r="T46" s="27">
        <v>64</v>
      </c>
      <c r="U46" s="40">
        <f>T46/S46</f>
        <v>0.94117647058823528</v>
      </c>
      <c r="V46" s="27">
        <v>38</v>
      </c>
      <c r="W46" s="40">
        <f>V46/T46</f>
        <v>0.59375</v>
      </c>
    </row>
    <row r="47" spans="1:23" x14ac:dyDescent="0.25">
      <c r="A47" t="s">
        <v>811</v>
      </c>
      <c r="B47">
        <v>716</v>
      </c>
      <c r="C47">
        <v>257</v>
      </c>
      <c r="D47" s="19">
        <f>C47/B47</f>
        <v>0.35893854748603354</v>
      </c>
      <c r="E47">
        <v>250</v>
      </c>
      <c r="F47" s="19">
        <f>E47/C47</f>
        <v>0.97276264591439687</v>
      </c>
      <c r="S47" s="27">
        <v>716</v>
      </c>
      <c r="T47" s="27">
        <v>257</v>
      </c>
      <c r="U47" s="40">
        <f>T47/S47</f>
        <v>0.35893854748603354</v>
      </c>
      <c r="V47" s="27"/>
      <c r="W47" s="40"/>
    </row>
    <row r="48" spans="1:23" x14ac:dyDescent="0.25">
      <c r="A48" t="s">
        <v>812</v>
      </c>
      <c r="B48">
        <v>54</v>
      </c>
      <c r="C48">
        <v>50</v>
      </c>
      <c r="D48" s="19">
        <f>C48/B48</f>
        <v>0.92592592592592593</v>
      </c>
      <c r="E48">
        <v>50</v>
      </c>
      <c r="F48" s="19">
        <f>E48/C48</f>
        <v>1</v>
      </c>
      <c r="S48" s="27">
        <v>54</v>
      </c>
      <c r="T48" s="27">
        <v>50</v>
      </c>
      <c r="U48" s="40">
        <f>T48/S48</f>
        <v>0.92592592592592593</v>
      </c>
      <c r="V48" s="27">
        <v>50</v>
      </c>
      <c r="W48" s="40">
        <f>V48/T48</f>
        <v>1</v>
      </c>
    </row>
    <row r="49" spans="1:23" x14ac:dyDescent="0.25">
      <c r="A49" t="s">
        <v>813</v>
      </c>
      <c r="B49">
        <v>303</v>
      </c>
      <c r="C49">
        <v>251</v>
      </c>
      <c r="D49" s="19">
        <f>C49/B49</f>
        <v>0.82838283828382842</v>
      </c>
      <c r="E49">
        <v>107</v>
      </c>
      <c r="F49" s="19">
        <f>E49/C49</f>
        <v>0.42629482071713148</v>
      </c>
      <c r="G49">
        <v>107</v>
      </c>
      <c r="I49">
        <v>50</v>
      </c>
      <c r="J49">
        <v>12</v>
      </c>
      <c r="M49">
        <v>107</v>
      </c>
      <c r="N49">
        <v>50</v>
      </c>
      <c r="O49">
        <v>12</v>
      </c>
      <c r="Q49">
        <v>0</v>
      </c>
      <c r="S49" s="27">
        <v>303</v>
      </c>
      <c r="T49" s="27">
        <v>251</v>
      </c>
      <c r="U49" s="40">
        <f>T49/S49</f>
        <v>0.82838283828382842</v>
      </c>
      <c r="V49" s="27">
        <v>107</v>
      </c>
      <c r="W49" s="40">
        <f>V49/T49</f>
        <v>0.42629482071713148</v>
      </c>
    </row>
    <row r="50" spans="1:23" x14ac:dyDescent="0.25">
      <c r="A50" t="s">
        <v>814</v>
      </c>
      <c r="B50">
        <v>22</v>
      </c>
      <c r="C50">
        <v>17</v>
      </c>
      <c r="D50" s="19">
        <f>C50/B50</f>
        <v>0.77272727272727271</v>
      </c>
      <c r="E50">
        <v>13</v>
      </c>
      <c r="F50" s="19">
        <f>E50/C50</f>
        <v>0.76470588235294112</v>
      </c>
      <c r="G50">
        <v>38</v>
      </c>
      <c r="H50">
        <v>75</v>
      </c>
      <c r="I50">
        <v>8</v>
      </c>
      <c r="J50">
        <v>8</v>
      </c>
      <c r="K50">
        <v>31</v>
      </c>
      <c r="L50">
        <v>50</v>
      </c>
      <c r="M50">
        <v>13</v>
      </c>
      <c r="N50">
        <v>5</v>
      </c>
      <c r="O50">
        <v>2</v>
      </c>
      <c r="P50">
        <v>63</v>
      </c>
      <c r="Q50">
        <v>58</v>
      </c>
      <c r="R50">
        <v>34</v>
      </c>
      <c r="S50" s="27">
        <v>22</v>
      </c>
      <c r="T50" s="27">
        <v>17</v>
      </c>
      <c r="U50" s="40">
        <f>T50/S50</f>
        <v>0.77272727272727271</v>
      </c>
      <c r="V50" s="27">
        <v>13</v>
      </c>
      <c r="W50" s="40">
        <f>V50/T50</f>
        <v>0.76470588235294112</v>
      </c>
    </row>
    <row r="51" spans="1:23" x14ac:dyDescent="0.25">
      <c r="A51" t="s">
        <v>815</v>
      </c>
      <c r="B51">
        <v>77</v>
      </c>
      <c r="C51">
        <v>69</v>
      </c>
      <c r="D51" s="19">
        <f>C51/B51</f>
        <v>0.89610389610389607</v>
      </c>
      <c r="E51">
        <v>23</v>
      </c>
      <c r="F51" s="19">
        <f>E51/C51</f>
        <v>0.33333333333333331</v>
      </c>
      <c r="G51">
        <v>59</v>
      </c>
      <c r="H51">
        <v>69</v>
      </c>
      <c r="M51">
        <v>29</v>
      </c>
      <c r="N51">
        <v>45</v>
      </c>
      <c r="O51">
        <v>15</v>
      </c>
      <c r="P51">
        <v>71</v>
      </c>
      <c r="Q51">
        <v>10</v>
      </c>
      <c r="R51">
        <v>14</v>
      </c>
      <c r="S51" s="27">
        <v>77</v>
      </c>
      <c r="T51" s="27">
        <v>69</v>
      </c>
      <c r="U51" s="40">
        <f>T51/S51</f>
        <v>0.89610389610389607</v>
      </c>
      <c r="V51" s="27">
        <v>23</v>
      </c>
      <c r="W51" s="40">
        <f>V51/T51</f>
        <v>0.33333333333333331</v>
      </c>
    </row>
    <row r="52" spans="1:23" x14ac:dyDescent="0.25">
      <c r="A52" t="s">
        <v>816</v>
      </c>
      <c r="B52">
        <v>102</v>
      </c>
      <c r="C52">
        <v>96</v>
      </c>
      <c r="D52" s="19">
        <f>C52/B52</f>
        <v>0.94117647058823528</v>
      </c>
      <c r="E52">
        <v>62</v>
      </c>
      <c r="F52" s="19">
        <f>E52/C52</f>
        <v>0.64583333333333337</v>
      </c>
      <c r="G52">
        <v>168</v>
      </c>
      <c r="H52">
        <v>62</v>
      </c>
      <c r="I52">
        <v>3</v>
      </c>
      <c r="J52">
        <v>0</v>
      </c>
      <c r="K52">
        <v>45</v>
      </c>
      <c r="L52">
        <v>40</v>
      </c>
      <c r="M52">
        <v>45</v>
      </c>
      <c r="N52">
        <v>4</v>
      </c>
      <c r="O52">
        <v>2</v>
      </c>
      <c r="P52">
        <v>58</v>
      </c>
      <c r="Q52">
        <v>80</v>
      </c>
      <c r="R52">
        <v>69</v>
      </c>
      <c r="S52" s="27">
        <v>102</v>
      </c>
      <c r="T52" s="27">
        <v>96</v>
      </c>
      <c r="U52" s="40">
        <f>T52/S52</f>
        <v>0.94117647058823528</v>
      </c>
      <c r="V52" s="27">
        <v>62</v>
      </c>
      <c r="W52" s="40">
        <f>V52/T52</f>
        <v>0.64583333333333337</v>
      </c>
    </row>
    <row r="53" spans="1:23" x14ac:dyDescent="0.25">
      <c r="A53" t="s">
        <v>817</v>
      </c>
      <c r="B53">
        <v>224</v>
      </c>
      <c r="C53">
        <v>210</v>
      </c>
      <c r="D53" s="19">
        <f>C53/B53</f>
        <v>0.9375</v>
      </c>
      <c r="E53">
        <v>87</v>
      </c>
      <c r="F53" s="19">
        <f>E53/C53</f>
        <v>0.41428571428571431</v>
      </c>
      <c r="G53">
        <v>154</v>
      </c>
      <c r="M53">
        <v>83</v>
      </c>
      <c r="N53">
        <v>36</v>
      </c>
      <c r="O53">
        <v>10</v>
      </c>
      <c r="P53">
        <v>50</v>
      </c>
      <c r="Q53">
        <v>9</v>
      </c>
      <c r="R53">
        <v>27</v>
      </c>
      <c r="S53" s="27">
        <v>224</v>
      </c>
      <c r="T53" s="27">
        <v>210</v>
      </c>
      <c r="U53" s="40">
        <f>T53/S53</f>
        <v>0.9375</v>
      </c>
      <c r="V53" s="27">
        <v>87</v>
      </c>
      <c r="W53" s="40">
        <f>V53/T53</f>
        <v>0.41428571428571431</v>
      </c>
    </row>
    <row r="54" spans="1:23" x14ac:dyDescent="0.25">
      <c r="A54" t="s">
        <v>818</v>
      </c>
      <c r="B54">
        <v>242</v>
      </c>
      <c r="C54">
        <v>227</v>
      </c>
      <c r="D54" s="19">
        <f>C54/B54</f>
        <v>0.93801652892561982</v>
      </c>
      <c r="E54">
        <v>49</v>
      </c>
      <c r="F54" s="19">
        <f>E54/C54</f>
        <v>0.21585903083700442</v>
      </c>
      <c r="S54" s="27">
        <v>242</v>
      </c>
      <c r="T54" s="27">
        <v>227</v>
      </c>
      <c r="U54" s="40">
        <f>T54/S54</f>
        <v>0.93801652892561982</v>
      </c>
      <c r="V54" s="27">
        <v>49</v>
      </c>
      <c r="W54" s="40">
        <f>V54/T54</f>
        <v>0.21585903083700442</v>
      </c>
    </row>
    <row r="55" spans="1:23" x14ac:dyDescent="0.25">
      <c r="A55" t="s">
        <v>819</v>
      </c>
      <c r="B55">
        <v>210</v>
      </c>
      <c r="C55">
        <v>103</v>
      </c>
      <c r="D55" s="19">
        <f>C55/B55</f>
        <v>0.49047619047619045</v>
      </c>
      <c r="E55">
        <v>99</v>
      </c>
      <c r="F55" s="19">
        <f>E55/C55</f>
        <v>0.96116504854368934</v>
      </c>
      <c r="S55" s="27">
        <v>210</v>
      </c>
      <c r="T55" s="27">
        <v>103</v>
      </c>
      <c r="U55" s="40">
        <f>T55/S55</f>
        <v>0.49047619047619045</v>
      </c>
      <c r="V55" s="27">
        <v>99</v>
      </c>
      <c r="W55" s="40">
        <f>V55/T55</f>
        <v>0.96116504854368934</v>
      </c>
    </row>
    <row r="56" spans="1:23" x14ac:dyDescent="0.25">
      <c r="A56" t="s">
        <v>820</v>
      </c>
      <c r="B56">
        <v>52</v>
      </c>
      <c r="C56">
        <v>28</v>
      </c>
      <c r="D56" s="19">
        <f>C56/B56</f>
        <v>0.53846153846153844</v>
      </c>
      <c r="E56">
        <v>20</v>
      </c>
      <c r="F56" s="19">
        <f>E56/C56</f>
        <v>0.7142857142857143</v>
      </c>
      <c r="G56">
        <v>46</v>
      </c>
      <c r="H56">
        <v>28</v>
      </c>
      <c r="I56">
        <v>14</v>
      </c>
      <c r="J56">
        <v>11</v>
      </c>
      <c r="K56">
        <v>71</v>
      </c>
      <c r="L56">
        <v>39</v>
      </c>
      <c r="M56">
        <v>11</v>
      </c>
      <c r="N56">
        <v>7</v>
      </c>
      <c r="O56">
        <v>7</v>
      </c>
      <c r="P56">
        <v>59</v>
      </c>
      <c r="Q56">
        <v>61</v>
      </c>
      <c r="R56">
        <v>36</v>
      </c>
      <c r="S56" s="27">
        <v>52</v>
      </c>
      <c r="T56" s="27">
        <v>28</v>
      </c>
      <c r="U56" s="40">
        <f>T56/S56</f>
        <v>0.53846153846153844</v>
      </c>
      <c r="V56" s="27">
        <v>20</v>
      </c>
      <c r="W56" s="40">
        <f>V56/T56</f>
        <v>0.7142857142857143</v>
      </c>
    </row>
    <row r="57" spans="1:23" x14ac:dyDescent="0.25">
      <c r="A57" t="s">
        <v>821</v>
      </c>
      <c r="B57">
        <v>333</v>
      </c>
      <c r="C57">
        <v>227</v>
      </c>
      <c r="D57" s="19">
        <f>C57/B57</f>
        <v>0.68168168168168164</v>
      </c>
      <c r="E57">
        <v>88</v>
      </c>
      <c r="F57" s="19">
        <f>E57/C57</f>
        <v>0.38766519823788548</v>
      </c>
      <c r="G57">
        <v>211</v>
      </c>
      <c r="H57">
        <v>227</v>
      </c>
      <c r="I57">
        <v>75</v>
      </c>
      <c r="J57">
        <v>27</v>
      </c>
      <c r="K57">
        <v>61</v>
      </c>
      <c r="L57">
        <v>24</v>
      </c>
      <c r="M57">
        <v>64</v>
      </c>
      <c r="N57">
        <v>70</v>
      </c>
      <c r="O57">
        <v>18</v>
      </c>
      <c r="P57">
        <v>62</v>
      </c>
      <c r="Q57">
        <v>40</v>
      </c>
      <c r="R57">
        <v>25</v>
      </c>
      <c r="S57" s="27">
        <v>333</v>
      </c>
      <c r="T57" s="27">
        <v>227</v>
      </c>
      <c r="U57" s="40">
        <f>T57/S57</f>
        <v>0.68168168168168164</v>
      </c>
      <c r="V57" s="27">
        <v>88</v>
      </c>
      <c r="W57" s="40">
        <f>V57/T57</f>
        <v>0.38766519823788548</v>
      </c>
    </row>
    <row r="58" spans="1:23" x14ac:dyDescent="0.25">
      <c r="A58" t="s">
        <v>822</v>
      </c>
      <c r="B58">
        <v>40</v>
      </c>
      <c r="C58">
        <v>23</v>
      </c>
      <c r="D58" s="19">
        <f>C58/B58</f>
        <v>0.57499999999999996</v>
      </c>
      <c r="E58">
        <v>18</v>
      </c>
      <c r="F58" s="19">
        <f>E58/C58</f>
        <v>0.78260869565217395</v>
      </c>
      <c r="G58">
        <v>44</v>
      </c>
      <c r="H58">
        <v>33</v>
      </c>
      <c r="I58">
        <v>0</v>
      </c>
      <c r="J58">
        <v>0</v>
      </c>
      <c r="K58">
        <v>64</v>
      </c>
      <c r="L58">
        <v>39</v>
      </c>
      <c r="M58">
        <v>19</v>
      </c>
      <c r="N58">
        <v>0</v>
      </c>
      <c r="O58">
        <v>0</v>
      </c>
      <c r="P58">
        <v>57</v>
      </c>
      <c r="Q58">
        <v>45</v>
      </c>
      <c r="R58">
        <v>34</v>
      </c>
      <c r="S58" s="27">
        <v>40</v>
      </c>
      <c r="T58" s="27">
        <v>23</v>
      </c>
      <c r="U58" s="40">
        <f>T58/S58</f>
        <v>0.57499999999999996</v>
      </c>
      <c r="V58" s="27">
        <v>18</v>
      </c>
      <c r="W58" s="40">
        <f>V58/T58</f>
        <v>0.78260869565217395</v>
      </c>
    </row>
    <row r="59" spans="1:23" x14ac:dyDescent="0.25">
      <c r="A59" t="s">
        <v>823</v>
      </c>
      <c r="B59">
        <v>119</v>
      </c>
      <c r="C59">
        <v>75</v>
      </c>
      <c r="D59" s="19">
        <f>C59/B59</f>
        <v>0.63025210084033612</v>
      </c>
      <c r="E59">
        <v>53</v>
      </c>
      <c r="F59" s="19">
        <f>E59/C59</f>
        <v>0.70666666666666667</v>
      </c>
      <c r="S59" s="27">
        <v>119</v>
      </c>
      <c r="T59" s="27">
        <v>75</v>
      </c>
      <c r="U59" s="40">
        <f>T59/S59</f>
        <v>0.63025210084033612</v>
      </c>
      <c r="V59" s="27"/>
      <c r="W59" s="40"/>
    </row>
    <row r="60" spans="1:23" x14ac:dyDescent="0.25">
      <c r="A60" t="s">
        <v>824</v>
      </c>
      <c r="B60">
        <v>966</v>
      </c>
      <c r="C60">
        <v>195</v>
      </c>
      <c r="D60" s="19">
        <f>C60/B60</f>
        <v>0.20186335403726707</v>
      </c>
      <c r="E60">
        <v>192</v>
      </c>
      <c r="F60" s="19">
        <f>E60/C60</f>
        <v>0.98461538461538467</v>
      </c>
      <c r="S60" s="27">
        <v>966</v>
      </c>
      <c r="T60" s="27">
        <v>195</v>
      </c>
      <c r="U60" s="40">
        <f>T60/S60</f>
        <v>0.20186335403726707</v>
      </c>
      <c r="V60" s="27">
        <v>192</v>
      </c>
      <c r="W60" s="40">
        <f>V60/T60</f>
        <v>0.98461538461538467</v>
      </c>
    </row>
    <row r="61" spans="1:23" x14ac:dyDescent="0.25">
      <c r="A61" t="s">
        <v>825</v>
      </c>
      <c r="B61">
        <v>41</v>
      </c>
      <c r="C61">
        <v>20</v>
      </c>
      <c r="D61" s="19">
        <f>C61/B61</f>
        <v>0.48780487804878048</v>
      </c>
      <c r="E61">
        <v>13</v>
      </c>
      <c r="F61" s="19">
        <f>E61/C61</f>
        <v>0.65</v>
      </c>
      <c r="S61" s="27">
        <v>41</v>
      </c>
      <c r="T61" s="27">
        <v>20</v>
      </c>
      <c r="U61" s="40">
        <f>T61/S61</f>
        <v>0.48780487804878048</v>
      </c>
      <c r="V61" s="27">
        <v>13</v>
      </c>
      <c r="W61" s="40">
        <f>V61/T61</f>
        <v>0.65</v>
      </c>
    </row>
    <row r="62" spans="1:23" x14ac:dyDescent="0.25">
      <c r="A62" t="s">
        <v>826</v>
      </c>
      <c r="B62">
        <v>96</v>
      </c>
      <c r="C62">
        <v>65</v>
      </c>
      <c r="D62" s="19">
        <f>C62/B62</f>
        <v>0.67708333333333337</v>
      </c>
      <c r="E62">
        <v>51</v>
      </c>
      <c r="F62" s="19">
        <f>E62/C62</f>
        <v>0.7846153846153846</v>
      </c>
      <c r="G62">
        <v>88</v>
      </c>
      <c r="H62">
        <v>38</v>
      </c>
      <c r="M62">
        <v>38</v>
      </c>
      <c r="N62">
        <v>50</v>
      </c>
      <c r="O62">
        <v>13</v>
      </c>
      <c r="P62">
        <v>52</v>
      </c>
      <c r="Q62">
        <v>0</v>
      </c>
      <c r="R62">
        <v>17</v>
      </c>
      <c r="S62" s="27">
        <v>96</v>
      </c>
      <c r="T62" s="27">
        <v>65</v>
      </c>
      <c r="U62" s="40">
        <f>T62/S62</f>
        <v>0.67708333333333337</v>
      </c>
      <c r="V62" s="27">
        <v>51</v>
      </c>
      <c r="W62" s="40">
        <f>V62/T62</f>
        <v>0.7846153846153846</v>
      </c>
    </row>
    <row r="63" spans="1:23" x14ac:dyDescent="0.25">
      <c r="A63" t="s">
        <v>827</v>
      </c>
      <c r="B63">
        <v>330</v>
      </c>
      <c r="C63">
        <v>239</v>
      </c>
      <c r="D63" s="19">
        <f>C63/B63</f>
        <v>0.72424242424242424</v>
      </c>
      <c r="E63">
        <v>159</v>
      </c>
      <c r="F63" s="19">
        <f>E63/C63</f>
        <v>0.66527196652719667</v>
      </c>
      <c r="G63">
        <v>386</v>
      </c>
      <c r="H63">
        <v>239</v>
      </c>
      <c r="I63">
        <v>30</v>
      </c>
      <c r="J63">
        <v>5</v>
      </c>
      <c r="K63">
        <v>64</v>
      </c>
      <c r="L63">
        <v>72</v>
      </c>
      <c r="M63">
        <v>81</v>
      </c>
      <c r="N63">
        <v>19</v>
      </c>
      <c r="O63">
        <v>5</v>
      </c>
      <c r="P63">
        <v>64</v>
      </c>
      <c r="Q63">
        <v>63</v>
      </c>
      <c r="R63">
        <v>66</v>
      </c>
      <c r="S63" s="27">
        <v>330</v>
      </c>
      <c r="T63" s="27">
        <v>239</v>
      </c>
      <c r="U63" s="40">
        <f>T63/S63</f>
        <v>0.72424242424242424</v>
      </c>
      <c r="V63" s="27">
        <v>159</v>
      </c>
      <c r="W63" s="40">
        <f>V63/T63</f>
        <v>0.66527196652719667</v>
      </c>
    </row>
    <row r="64" spans="1:23" x14ac:dyDescent="0.25">
      <c r="A64" t="s">
        <v>828</v>
      </c>
      <c r="B64">
        <v>290</v>
      </c>
      <c r="C64">
        <v>247</v>
      </c>
      <c r="D64" s="19">
        <f>C64/B64</f>
        <v>0.85172413793103452</v>
      </c>
      <c r="E64">
        <v>132</v>
      </c>
      <c r="F64" s="19">
        <f>E64/C64</f>
        <v>0.53441295546558709</v>
      </c>
      <c r="G64">
        <v>322</v>
      </c>
      <c r="H64">
        <v>247</v>
      </c>
      <c r="I64">
        <v>38</v>
      </c>
      <c r="J64">
        <v>10</v>
      </c>
      <c r="K64">
        <v>64</v>
      </c>
      <c r="L64">
        <v>16</v>
      </c>
      <c r="M64">
        <v>132</v>
      </c>
      <c r="N64">
        <v>23</v>
      </c>
      <c r="O64">
        <v>8</v>
      </c>
      <c r="P64">
        <v>63</v>
      </c>
      <c r="Q64">
        <v>33</v>
      </c>
      <c r="R64">
        <v>14</v>
      </c>
      <c r="S64" s="27">
        <v>290</v>
      </c>
      <c r="T64" s="27">
        <v>247</v>
      </c>
      <c r="U64" s="40">
        <f>T64/S64</f>
        <v>0.85172413793103452</v>
      </c>
      <c r="V64" s="27">
        <v>132</v>
      </c>
      <c r="W64" s="40">
        <f>V64/T64</f>
        <v>0.53441295546558709</v>
      </c>
    </row>
    <row r="65" spans="1:23" x14ac:dyDescent="0.25">
      <c r="A65" t="s">
        <v>829</v>
      </c>
      <c r="B65">
        <v>121</v>
      </c>
      <c r="C65">
        <v>74</v>
      </c>
      <c r="D65" s="19">
        <f>C65/B65</f>
        <v>0.61157024793388426</v>
      </c>
      <c r="E65">
        <v>29</v>
      </c>
      <c r="F65" s="19">
        <f>E65/C65</f>
        <v>0.39189189189189189</v>
      </c>
      <c r="G65">
        <v>99</v>
      </c>
      <c r="H65">
        <v>74</v>
      </c>
      <c r="I65">
        <v>49</v>
      </c>
      <c r="J65">
        <v>3</v>
      </c>
      <c r="K65">
        <v>66</v>
      </c>
      <c r="M65">
        <v>29</v>
      </c>
      <c r="N65">
        <v>15</v>
      </c>
      <c r="O65">
        <v>3</v>
      </c>
      <c r="P65">
        <v>69</v>
      </c>
      <c r="Q65">
        <v>57</v>
      </c>
      <c r="R65">
        <v>88</v>
      </c>
      <c r="S65" s="27">
        <v>121</v>
      </c>
      <c r="T65" s="27">
        <v>74</v>
      </c>
      <c r="U65" s="40">
        <f>T65/S65</f>
        <v>0.61157024793388426</v>
      </c>
      <c r="V65" s="26">
        <v>29</v>
      </c>
      <c r="W65" s="40">
        <f>V65/T65</f>
        <v>0.39189189189189189</v>
      </c>
    </row>
    <row r="66" spans="1:23" x14ac:dyDescent="0.25">
      <c r="A66" t="s">
        <v>830</v>
      </c>
      <c r="B66">
        <v>101</v>
      </c>
      <c r="C66">
        <v>81</v>
      </c>
      <c r="D66" s="19">
        <f>C66/B66</f>
        <v>0.80198019801980203</v>
      </c>
      <c r="E66">
        <v>62</v>
      </c>
      <c r="F66" s="19">
        <f>E66/C66</f>
        <v>0.76543209876543206</v>
      </c>
      <c r="G66">
        <v>150</v>
      </c>
      <c r="H66">
        <v>81</v>
      </c>
      <c r="I66">
        <v>5</v>
      </c>
      <c r="J66">
        <v>5</v>
      </c>
      <c r="K66">
        <v>58</v>
      </c>
      <c r="L66">
        <v>44</v>
      </c>
      <c r="M66">
        <v>26</v>
      </c>
      <c r="N66">
        <v>2</v>
      </c>
      <c r="O66">
        <v>3</v>
      </c>
      <c r="P66">
        <v>64</v>
      </c>
      <c r="Q66">
        <v>0</v>
      </c>
      <c r="R66">
        <v>45</v>
      </c>
      <c r="S66" s="27">
        <v>101</v>
      </c>
      <c r="T66" s="27">
        <v>81</v>
      </c>
      <c r="U66" s="40">
        <f>T66/S66</f>
        <v>0.80198019801980203</v>
      </c>
      <c r="V66" s="27">
        <v>62</v>
      </c>
      <c r="W66" s="40">
        <f>V66/T66</f>
        <v>0.76543209876543206</v>
      </c>
    </row>
    <row r="67" spans="1:23" x14ac:dyDescent="0.25">
      <c r="A67" t="s">
        <v>831</v>
      </c>
      <c r="B67">
        <v>43</v>
      </c>
      <c r="C67">
        <v>22</v>
      </c>
      <c r="D67" s="19">
        <f>C67/B67</f>
        <v>0.51162790697674421</v>
      </c>
      <c r="E67">
        <v>8</v>
      </c>
      <c r="F67" s="19">
        <f>E67/C67</f>
        <v>0.36363636363636365</v>
      </c>
      <c r="G67">
        <v>41</v>
      </c>
      <c r="H67">
        <v>22</v>
      </c>
      <c r="I67">
        <v>0</v>
      </c>
      <c r="J67">
        <v>5</v>
      </c>
      <c r="K67">
        <v>65</v>
      </c>
      <c r="L67">
        <v>0</v>
      </c>
      <c r="M67">
        <v>12</v>
      </c>
      <c r="N67">
        <v>0</v>
      </c>
      <c r="O67">
        <v>2</v>
      </c>
      <c r="P67">
        <v>68</v>
      </c>
      <c r="Q67">
        <v>59</v>
      </c>
      <c r="S67" s="27">
        <v>43</v>
      </c>
      <c r="T67" s="27">
        <v>22</v>
      </c>
      <c r="U67" s="40">
        <f>T67/S67</f>
        <v>0.51162790697674421</v>
      </c>
      <c r="V67" s="27">
        <v>8</v>
      </c>
      <c r="W67" s="40">
        <f>V67/T67</f>
        <v>0.36363636363636365</v>
      </c>
    </row>
    <row r="68" spans="1:23" x14ac:dyDescent="0.25">
      <c r="A68" t="s">
        <v>832</v>
      </c>
      <c r="B68">
        <v>40</v>
      </c>
      <c r="C68">
        <v>37</v>
      </c>
      <c r="D68" s="19">
        <f>C68/B68</f>
        <v>0.92500000000000004</v>
      </c>
      <c r="E68">
        <v>21</v>
      </c>
      <c r="F68" s="19">
        <f>E68/C68</f>
        <v>0.56756756756756754</v>
      </c>
      <c r="G68">
        <v>89</v>
      </c>
      <c r="H68">
        <v>31</v>
      </c>
      <c r="I68">
        <v>68</v>
      </c>
      <c r="J68">
        <v>27</v>
      </c>
      <c r="K68">
        <v>51</v>
      </c>
      <c r="L68">
        <v>24</v>
      </c>
      <c r="M68">
        <v>14</v>
      </c>
      <c r="N68">
        <v>11</v>
      </c>
      <c r="O68">
        <v>65</v>
      </c>
      <c r="P68">
        <v>54</v>
      </c>
      <c r="Q68">
        <v>9</v>
      </c>
      <c r="R68">
        <v>9</v>
      </c>
      <c r="S68" s="27">
        <v>40</v>
      </c>
      <c r="T68" s="27">
        <v>37</v>
      </c>
      <c r="U68" s="40">
        <f>T68/S68</f>
        <v>0.92500000000000004</v>
      </c>
      <c r="V68" s="27">
        <v>21</v>
      </c>
      <c r="W68" s="40">
        <f>V68/T68</f>
        <v>0.56756756756756754</v>
      </c>
    </row>
    <row r="69" spans="1:23" x14ac:dyDescent="0.25">
      <c r="A69" t="s">
        <v>833</v>
      </c>
      <c r="B69">
        <v>112</v>
      </c>
      <c r="C69">
        <v>93</v>
      </c>
      <c r="D69" s="19">
        <f>C69/B69</f>
        <v>0.8303571428571429</v>
      </c>
      <c r="E69">
        <v>74</v>
      </c>
      <c r="F69" s="19">
        <f>E69/C69</f>
        <v>0.79569892473118276</v>
      </c>
      <c r="G69">
        <v>143</v>
      </c>
      <c r="M69">
        <v>22</v>
      </c>
      <c r="N69">
        <v>9</v>
      </c>
      <c r="O69">
        <v>0</v>
      </c>
      <c r="P69">
        <v>61</v>
      </c>
      <c r="Q69">
        <v>37</v>
      </c>
      <c r="S69" s="27">
        <v>112</v>
      </c>
      <c r="T69" s="27">
        <v>93</v>
      </c>
      <c r="U69" s="40">
        <f>T69/S69</f>
        <v>0.8303571428571429</v>
      </c>
      <c r="V69" s="27">
        <v>74</v>
      </c>
      <c r="W69" s="40">
        <f>V69/T69</f>
        <v>0.79569892473118276</v>
      </c>
    </row>
    <row r="70" spans="1:23" x14ac:dyDescent="0.25">
      <c r="A70" t="s">
        <v>834</v>
      </c>
      <c r="B70">
        <v>20</v>
      </c>
      <c r="C70">
        <v>18</v>
      </c>
      <c r="D70" s="19">
        <f>C70/B70</f>
        <v>0.9</v>
      </c>
      <c r="E70">
        <v>13</v>
      </c>
      <c r="F70" s="19">
        <f>E70/C70</f>
        <v>0.72222222222222221</v>
      </c>
      <c r="G70">
        <v>25</v>
      </c>
      <c r="H70">
        <v>8</v>
      </c>
      <c r="I70">
        <v>12</v>
      </c>
      <c r="J70">
        <v>0</v>
      </c>
      <c r="K70">
        <v>60</v>
      </c>
      <c r="L70">
        <v>38</v>
      </c>
      <c r="M70">
        <v>8</v>
      </c>
      <c r="N70">
        <v>8</v>
      </c>
      <c r="O70">
        <v>0</v>
      </c>
      <c r="P70">
        <v>80</v>
      </c>
      <c r="Q70">
        <v>4</v>
      </c>
      <c r="R70">
        <v>36</v>
      </c>
      <c r="S70" s="27">
        <v>20</v>
      </c>
      <c r="T70" s="27">
        <v>18</v>
      </c>
      <c r="U70" s="40">
        <f>T70/S70</f>
        <v>0.9</v>
      </c>
      <c r="V70" s="27">
        <v>13</v>
      </c>
      <c r="W70" s="40">
        <f>V70/T70</f>
        <v>0.72222222222222221</v>
      </c>
    </row>
    <row r="71" spans="1:23" s="22" customFormat="1" x14ac:dyDescent="0.25">
      <c r="A71" t="s">
        <v>835</v>
      </c>
      <c r="B71">
        <v>77</v>
      </c>
      <c r="C71">
        <v>66</v>
      </c>
      <c r="D71" s="19">
        <f>C71/B71</f>
        <v>0.8571428571428571</v>
      </c>
      <c r="E71">
        <v>44</v>
      </c>
      <c r="F71" s="19">
        <f>E71/C71</f>
        <v>0.66666666666666663</v>
      </c>
      <c r="G71">
        <v>98</v>
      </c>
      <c r="H71">
        <v>66</v>
      </c>
      <c r="I71">
        <v>8</v>
      </c>
      <c r="J71">
        <v>6</v>
      </c>
      <c r="K71">
        <v>54</v>
      </c>
      <c r="L71">
        <v>34</v>
      </c>
      <c r="M71">
        <v>41</v>
      </c>
      <c r="N71">
        <v>12</v>
      </c>
      <c r="O71">
        <v>5</v>
      </c>
      <c r="P71">
        <v>53</v>
      </c>
      <c r="Q71">
        <v>70</v>
      </c>
      <c r="R71">
        <v>36</v>
      </c>
      <c r="S71" s="27">
        <v>77</v>
      </c>
      <c r="T71" s="27">
        <v>66</v>
      </c>
      <c r="U71" s="40">
        <f>T71/S71</f>
        <v>0.8571428571428571</v>
      </c>
      <c r="V71" s="27">
        <v>44</v>
      </c>
      <c r="W71" s="40">
        <f>V71/T71</f>
        <v>0.66666666666666663</v>
      </c>
    </row>
    <row r="72" spans="1:23" x14ac:dyDescent="0.25">
      <c r="A72" t="s">
        <v>836</v>
      </c>
      <c r="B72">
        <v>411</v>
      </c>
      <c r="C72">
        <v>357</v>
      </c>
      <c r="D72" s="19">
        <f>C72/B72</f>
        <v>0.86861313868613144</v>
      </c>
      <c r="E72">
        <v>172</v>
      </c>
      <c r="F72" s="19">
        <f>E72/C72</f>
        <v>0.48179271708683474</v>
      </c>
      <c r="G72">
        <v>463</v>
      </c>
      <c r="H72">
        <v>419</v>
      </c>
      <c r="I72">
        <v>47</v>
      </c>
      <c r="J72">
        <v>17</v>
      </c>
      <c r="K72">
        <v>55</v>
      </c>
      <c r="L72">
        <v>13</v>
      </c>
      <c r="M72">
        <v>133</v>
      </c>
      <c r="N72">
        <v>50</v>
      </c>
      <c r="O72">
        <v>12</v>
      </c>
      <c r="P72">
        <v>57</v>
      </c>
      <c r="Q72">
        <v>24</v>
      </c>
      <c r="R72">
        <v>15</v>
      </c>
      <c r="S72" s="27">
        <v>411</v>
      </c>
      <c r="T72" s="27">
        <v>357</v>
      </c>
      <c r="U72" s="40">
        <f>T72/S72</f>
        <v>0.86861313868613144</v>
      </c>
      <c r="V72" s="27">
        <v>172</v>
      </c>
      <c r="W72" s="40">
        <f>V72/T72</f>
        <v>0.48179271708683474</v>
      </c>
    </row>
    <row r="73" spans="1:23" x14ac:dyDescent="0.25">
      <c r="A73" t="s">
        <v>837</v>
      </c>
      <c r="B73">
        <v>39</v>
      </c>
      <c r="C73">
        <v>27</v>
      </c>
      <c r="D73" s="19">
        <f>C73/B73</f>
        <v>0.69230769230769229</v>
      </c>
      <c r="E73">
        <v>27</v>
      </c>
      <c r="F73" s="19">
        <f>E73/C73</f>
        <v>1</v>
      </c>
      <c r="G73">
        <v>62</v>
      </c>
      <c r="H73">
        <v>27</v>
      </c>
      <c r="I73">
        <v>3</v>
      </c>
      <c r="J73">
        <v>0</v>
      </c>
      <c r="K73">
        <v>44</v>
      </c>
      <c r="L73">
        <v>23</v>
      </c>
      <c r="M73">
        <v>22</v>
      </c>
      <c r="N73">
        <v>9</v>
      </c>
      <c r="O73">
        <v>2</v>
      </c>
      <c r="P73">
        <v>61</v>
      </c>
      <c r="Q73">
        <v>32</v>
      </c>
      <c r="R73">
        <v>18</v>
      </c>
      <c r="S73" s="27">
        <v>39</v>
      </c>
      <c r="T73" s="27">
        <v>27</v>
      </c>
      <c r="U73" s="40">
        <f>T73/S73</f>
        <v>0.69230769230769229</v>
      </c>
      <c r="V73" s="27">
        <v>27</v>
      </c>
      <c r="W73" s="40">
        <f>V73/T73</f>
        <v>1</v>
      </c>
    </row>
    <row r="74" spans="1:23" x14ac:dyDescent="0.25">
      <c r="A74" t="s">
        <v>838</v>
      </c>
      <c r="B74">
        <v>52</v>
      </c>
      <c r="C74">
        <v>43</v>
      </c>
      <c r="D74" s="19">
        <f>C74/B74</f>
        <v>0.82692307692307687</v>
      </c>
      <c r="E74">
        <v>29</v>
      </c>
      <c r="F74" s="19">
        <f>E74/C74</f>
        <v>0.67441860465116277</v>
      </c>
      <c r="G74">
        <v>66</v>
      </c>
      <c r="H74">
        <v>43</v>
      </c>
      <c r="I74">
        <v>16</v>
      </c>
      <c r="J74">
        <v>12</v>
      </c>
      <c r="K74">
        <v>65</v>
      </c>
      <c r="L74">
        <v>30</v>
      </c>
      <c r="M74">
        <v>20</v>
      </c>
      <c r="N74">
        <v>6</v>
      </c>
      <c r="O74">
        <v>2</v>
      </c>
      <c r="P74">
        <v>58</v>
      </c>
      <c r="Q74">
        <v>74</v>
      </c>
      <c r="R74">
        <v>18</v>
      </c>
      <c r="S74" s="27">
        <v>52</v>
      </c>
      <c r="T74" s="27">
        <v>43</v>
      </c>
      <c r="U74" s="40">
        <f>T74/S74</f>
        <v>0.82692307692307687</v>
      </c>
      <c r="V74" s="27">
        <v>29</v>
      </c>
      <c r="W74" s="40">
        <f>V74/T74</f>
        <v>0.67441860465116277</v>
      </c>
    </row>
    <row r="75" spans="1:23" x14ac:dyDescent="0.25">
      <c r="A75" t="s">
        <v>839</v>
      </c>
      <c r="B75">
        <v>55</v>
      </c>
      <c r="C75">
        <v>36</v>
      </c>
      <c r="D75" s="19">
        <f>C75/B75</f>
        <v>0.65454545454545454</v>
      </c>
      <c r="E75">
        <v>29</v>
      </c>
      <c r="F75" s="19">
        <f>E75/C75</f>
        <v>0.80555555555555558</v>
      </c>
      <c r="G75">
        <v>42</v>
      </c>
      <c r="H75">
        <v>16</v>
      </c>
      <c r="I75">
        <v>26</v>
      </c>
      <c r="J75">
        <v>0</v>
      </c>
      <c r="K75">
        <v>67</v>
      </c>
      <c r="L75">
        <v>100</v>
      </c>
      <c r="M75">
        <v>16</v>
      </c>
      <c r="N75">
        <v>5</v>
      </c>
      <c r="O75">
        <v>0</v>
      </c>
      <c r="P75">
        <v>67</v>
      </c>
      <c r="Q75">
        <v>0</v>
      </c>
      <c r="R75">
        <v>86</v>
      </c>
      <c r="S75" s="27">
        <v>55</v>
      </c>
      <c r="T75" s="27">
        <v>36</v>
      </c>
      <c r="U75" s="40">
        <f>T75/S75</f>
        <v>0.65454545454545454</v>
      </c>
      <c r="V75" s="27">
        <v>29</v>
      </c>
      <c r="W75" s="40">
        <f>V75/T75</f>
        <v>0.80555555555555558</v>
      </c>
    </row>
    <row r="76" spans="1:23" x14ac:dyDescent="0.25">
      <c r="A76" t="s">
        <v>840</v>
      </c>
      <c r="B76">
        <v>146</v>
      </c>
      <c r="C76">
        <v>121</v>
      </c>
      <c r="D76" s="19">
        <f>C76/B76</f>
        <v>0.82876712328767121</v>
      </c>
      <c r="E76">
        <v>100</v>
      </c>
      <c r="F76" s="19">
        <f>E76/C76</f>
        <v>0.82644628099173556</v>
      </c>
      <c r="S76" s="27">
        <v>146</v>
      </c>
      <c r="T76" s="27">
        <v>121</v>
      </c>
      <c r="U76" s="40">
        <f>T76/S76</f>
        <v>0.82876712328767121</v>
      </c>
      <c r="V76" s="27"/>
      <c r="W76" s="40"/>
    </row>
    <row r="77" spans="1:23" x14ac:dyDescent="0.25">
      <c r="A77" t="s">
        <v>841</v>
      </c>
      <c r="B77">
        <v>28</v>
      </c>
      <c r="C77">
        <v>17</v>
      </c>
      <c r="D77" s="19">
        <f>C77/B77</f>
        <v>0.6071428571428571</v>
      </c>
      <c r="E77">
        <v>15</v>
      </c>
      <c r="F77" s="19">
        <f>E77/C77</f>
        <v>0.88235294117647056</v>
      </c>
      <c r="G77">
        <v>61</v>
      </c>
      <c r="H77">
        <v>17</v>
      </c>
      <c r="I77">
        <v>20</v>
      </c>
      <c r="J77">
        <v>6</v>
      </c>
      <c r="K77">
        <v>53</v>
      </c>
      <c r="L77">
        <v>54</v>
      </c>
      <c r="M77">
        <v>8</v>
      </c>
      <c r="N77">
        <v>13</v>
      </c>
      <c r="O77">
        <v>15</v>
      </c>
      <c r="P77">
        <v>54</v>
      </c>
      <c r="Q77">
        <v>67</v>
      </c>
      <c r="R77">
        <v>52</v>
      </c>
      <c r="S77" s="27">
        <v>28</v>
      </c>
      <c r="T77" s="27">
        <v>17</v>
      </c>
      <c r="U77" s="40">
        <f>T77/S77</f>
        <v>0.6071428571428571</v>
      </c>
      <c r="V77" s="27">
        <v>15</v>
      </c>
      <c r="W77" s="40">
        <f>V77/T77</f>
        <v>0.88235294117647056</v>
      </c>
    </row>
    <row r="78" spans="1:23" x14ac:dyDescent="0.25">
      <c r="A78" t="s">
        <v>842</v>
      </c>
      <c r="B78">
        <v>69</v>
      </c>
      <c r="C78">
        <v>36</v>
      </c>
      <c r="D78" s="19">
        <f>C78/B78</f>
        <v>0.52173913043478259</v>
      </c>
      <c r="E78">
        <v>32</v>
      </c>
      <c r="F78" s="19">
        <f>E78/C78</f>
        <v>0.88888888888888884</v>
      </c>
      <c r="G78">
        <v>84</v>
      </c>
      <c r="H78">
        <v>44</v>
      </c>
      <c r="I78">
        <v>34</v>
      </c>
      <c r="J78">
        <v>1</v>
      </c>
      <c r="K78">
        <v>48</v>
      </c>
      <c r="L78">
        <v>64</v>
      </c>
      <c r="M78">
        <v>33</v>
      </c>
      <c r="N78">
        <v>2</v>
      </c>
      <c r="O78">
        <v>0</v>
      </c>
      <c r="P78">
        <v>58</v>
      </c>
      <c r="R78">
        <v>60</v>
      </c>
      <c r="S78" s="27">
        <v>69</v>
      </c>
      <c r="T78" s="27">
        <v>36</v>
      </c>
      <c r="U78" s="40">
        <f>T78/S78</f>
        <v>0.52173913043478259</v>
      </c>
      <c r="V78" s="27">
        <v>32</v>
      </c>
      <c r="W78" s="40">
        <f>V78/T78</f>
        <v>0.88888888888888884</v>
      </c>
    </row>
    <row r="79" spans="1:23" x14ac:dyDescent="0.25">
      <c r="A79" t="s">
        <v>843</v>
      </c>
      <c r="B79">
        <v>32</v>
      </c>
      <c r="C79">
        <v>24</v>
      </c>
      <c r="D79" s="19">
        <f>C79/B79</f>
        <v>0.75</v>
      </c>
      <c r="E79">
        <v>24</v>
      </c>
      <c r="F79" s="19">
        <f>E79/C79</f>
        <v>1</v>
      </c>
      <c r="G79">
        <v>48</v>
      </c>
      <c r="H79">
        <v>24</v>
      </c>
      <c r="I79">
        <v>2</v>
      </c>
      <c r="J79">
        <v>1</v>
      </c>
      <c r="K79">
        <v>98</v>
      </c>
      <c r="L79">
        <v>2</v>
      </c>
      <c r="M79">
        <v>18</v>
      </c>
      <c r="N79">
        <v>2</v>
      </c>
      <c r="O79">
        <v>1</v>
      </c>
      <c r="P79">
        <v>98</v>
      </c>
      <c r="Q79">
        <v>98</v>
      </c>
      <c r="R79">
        <v>98</v>
      </c>
      <c r="S79" s="27">
        <v>32</v>
      </c>
      <c r="T79" s="27">
        <v>24</v>
      </c>
      <c r="U79" s="40">
        <f>T79/S79</f>
        <v>0.75</v>
      </c>
      <c r="V79" s="27">
        <v>24</v>
      </c>
      <c r="W79" s="40">
        <f>V79/T79</f>
        <v>1</v>
      </c>
    </row>
    <row r="80" spans="1:23" x14ac:dyDescent="0.25">
      <c r="A80" t="s">
        <v>844</v>
      </c>
      <c r="B80">
        <v>110</v>
      </c>
      <c r="C80">
        <v>60</v>
      </c>
      <c r="D80" s="19">
        <f>C80/B80</f>
        <v>0.54545454545454541</v>
      </c>
      <c r="E80">
        <v>52</v>
      </c>
      <c r="F80" s="19">
        <f>E80/C80</f>
        <v>0.8666666666666667</v>
      </c>
      <c r="G80">
        <v>104</v>
      </c>
      <c r="H80">
        <v>60</v>
      </c>
      <c r="I80">
        <v>1</v>
      </c>
      <c r="J80">
        <v>0</v>
      </c>
      <c r="K80">
        <v>14</v>
      </c>
      <c r="L80">
        <v>12</v>
      </c>
      <c r="M80">
        <v>25</v>
      </c>
      <c r="N80">
        <v>4</v>
      </c>
      <c r="O80">
        <v>1</v>
      </c>
      <c r="P80">
        <v>68</v>
      </c>
      <c r="Q80">
        <v>81</v>
      </c>
      <c r="R80">
        <v>69</v>
      </c>
      <c r="S80" s="27">
        <v>110</v>
      </c>
      <c r="T80" s="27">
        <v>60</v>
      </c>
      <c r="U80" s="40">
        <f>T80/S80</f>
        <v>0.54545454545454541</v>
      </c>
      <c r="V80" s="27">
        <v>52</v>
      </c>
      <c r="W80" s="40">
        <f>V80/T80</f>
        <v>0.8666666666666667</v>
      </c>
    </row>
    <row r="81" spans="1:23" x14ac:dyDescent="0.25">
      <c r="A81" t="s">
        <v>845</v>
      </c>
      <c r="B81">
        <v>24</v>
      </c>
      <c r="C81">
        <v>19</v>
      </c>
      <c r="D81" s="19">
        <f>C81/B81</f>
        <v>0.79166666666666663</v>
      </c>
      <c r="E81">
        <v>14</v>
      </c>
      <c r="F81" s="19">
        <f>E81/C81</f>
        <v>0.73684210526315785</v>
      </c>
      <c r="G81">
        <v>36</v>
      </c>
      <c r="H81">
        <v>19</v>
      </c>
      <c r="I81">
        <v>28</v>
      </c>
      <c r="J81">
        <v>14</v>
      </c>
      <c r="K81">
        <v>58</v>
      </c>
      <c r="L81">
        <v>83</v>
      </c>
      <c r="M81">
        <v>14</v>
      </c>
      <c r="N81">
        <v>28</v>
      </c>
      <c r="O81">
        <v>14</v>
      </c>
      <c r="P81">
        <v>58</v>
      </c>
      <c r="Q81">
        <v>42</v>
      </c>
      <c r="R81">
        <v>83</v>
      </c>
      <c r="S81" s="27">
        <v>24</v>
      </c>
      <c r="T81" s="27">
        <v>19</v>
      </c>
      <c r="U81" s="40">
        <f>T81/S81</f>
        <v>0.79166666666666663</v>
      </c>
      <c r="V81" s="27">
        <v>14</v>
      </c>
      <c r="W81" s="40">
        <f>V81/T81</f>
        <v>0.73684210526315785</v>
      </c>
    </row>
    <row r="82" spans="1:23" x14ac:dyDescent="0.25">
      <c r="A82" t="s">
        <v>846</v>
      </c>
      <c r="B82">
        <v>115</v>
      </c>
      <c r="C82">
        <v>83</v>
      </c>
      <c r="D82" s="19">
        <f>C82/B82</f>
        <v>0.72173913043478266</v>
      </c>
      <c r="E82">
        <v>52</v>
      </c>
      <c r="F82" s="19">
        <f>E82/C82</f>
        <v>0.62650602409638556</v>
      </c>
      <c r="S82" s="27">
        <v>115</v>
      </c>
      <c r="T82" s="27">
        <v>83</v>
      </c>
      <c r="U82" s="40">
        <f>T82/S82</f>
        <v>0.72173913043478266</v>
      </c>
      <c r="V82" s="27">
        <v>52</v>
      </c>
      <c r="W82" s="40">
        <f>V82/T82</f>
        <v>0.62650602409638556</v>
      </c>
    </row>
    <row r="83" spans="1:23" x14ac:dyDescent="0.25">
      <c r="A83" t="s">
        <v>847</v>
      </c>
      <c r="B83">
        <v>66</v>
      </c>
      <c r="C83">
        <v>54</v>
      </c>
      <c r="D83" s="19">
        <f>C83/B83</f>
        <v>0.81818181818181823</v>
      </c>
      <c r="E83">
        <v>42</v>
      </c>
      <c r="F83" s="19">
        <f>E83/C83</f>
        <v>0.77777777777777779</v>
      </c>
      <c r="S83" s="27">
        <v>66</v>
      </c>
      <c r="T83" s="27">
        <v>54</v>
      </c>
      <c r="U83" s="40">
        <f>T83/S83</f>
        <v>0.81818181818181823</v>
      </c>
      <c r="V83" s="27"/>
      <c r="W83" s="40"/>
    </row>
    <row r="84" spans="1:23" x14ac:dyDescent="0.25">
      <c r="A84" t="s">
        <v>848</v>
      </c>
      <c r="B84">
        <v>54</v>
      </c>
      <c r="C84">
        <v>44</v>
      </c>
      <c r="D84" s="19">
        <f>C84/B84</f>
        <v>0.81481481481481477</v>
      </c>
      <c r="E84">
        <v>36</v>
      </c>
      <c r="F84" s="19">
        <f>E84/C84</f>
        <v>0.81818181818181823</v>
      </c>
      <c r="G84">
        <v>83</v>
      </c>
      <c r="H84">
        <v>44</v>
      </c>
      <c r="I84">
        <v>0</v>
      </c>
      <c r="J84">
        <v>0</v>
      </c>
      <c r="K84">
        <v>48</v>
      </c>
      <c r="L84">
        <v>45</v>
      </c>
      <c r="M84">
        <v>15</v>
      </c>
      <c r="N84">
        <v>0</v>
      </c>
      <c r="O84">
        <v>0</v>
      </c>
      <c r="P84">
        <v>40</v>
      </c>
      <c r="Q84">
        <v>49</v>
      </c>
      <c r="R84">
        <v>14</v>
      </c>
      <c r="S84" s="27">
        <v>54</v>
      </c>
      <c r="T84" s="27">
        <v>44</v>
      </c>
      <c r="U84" s="40">
        <f>T84/S84</f>
        <v>0.81481481481481477</v>
      </c>
      <c r="V84" s="27">
        <v>36</v>
      </c>
      <c r="W84" s="40">
        <f>V84/T84</f>
        <v>0.81818181818181823</v>
      </c>
    </row>
    <row r="85" spans="1:23" x14ac:dyDescent="0.25">
      <c r="A85" t="s">
        <v>849</v>
      </c>
      <c r="B85">
        <v>17</v>
      </c>
      <c r="C85">
        <v>14</v>
      </c>
      <c r="D85" s="19">
        <f>C85/B85</f>
        <v>0.82352941176470584</v>
      </c>
      <c r="E85">
        <v>8</v>
      </c>
      <c r="F85" s="19">
        <f>E85/C85</f>
        <v>0.5714285714285714</v>
      </c>
      <c r="G85">
        <v>22</v>
      </c>
      <c r="H85">
        <v>14</v>
      </c>
      <c r="I85">
        <v>50</v>
      </c>
      <c r="J85">
        <v>21</v>
      </c>
      <c r="K85">
        <v>79</v>
      </c>
      <c r="L85">
        <v>43</v>
      </c>
      <c r="M85">
        <v>4</v>
      </c>
      <c r="N85">
        <v>23</v>
      </c>
      <c r="O85">
        <v>0</v>
      </c>
      <c r="P85">
        <v>68</v>
      </c>
      <c r="Q85">
        <v>50</v>
      </c>
      <c r="R85">
        <v>32</v>
      </c>
      <c r="S85" s="27">
        <v>17</v>
      </c>
      <c r="T85" s="27">
        <v>14</v>
      </c>
      <c r="U85" s="40">
        <f>T85/S85</f>
        <v>0.82352941176470584</v>
      </c>
      <c r="V85" s="27">
        <v>8</v>
      </c>
      <c r="W85" s="40">
        <f>V85/T85</f>
        <v>0.5714285714285714</v>
      </c>
    </row>
    <row r="86" spans="1:23" x14ac:dyDescent="0.25">
      <c r="A86" t="s">
        <v>850</v>
      </c>
      <c r="B86">
        <v>13</v>
      </c>
      <c r="C86">
        <v>10</v>
      </c>
      <c r="D86" s="19">
        <f>C86/B86</f>
        <v>0.76923076923076927</v>
      </c>
      <c r="E86">
        <v>9</v>
      </c>
      <c r="F86" s="19">
        <f>E86/C86</f>
        <v>0.9</v>
      </c>
      <c r="G86">
        <v>24</v>
      </c>
      <c r="H86">
        <v>12</v>
      </c>
      <c r="J86">
        <v>0</v>
      </c>
      <c r="K86">
        <v>75</v>
      </c>
      <c r="L86">
        <v>17</v>
      </c>
      <c r="M86">
        <v>7</v>
      </c>
      <c r="P86">
        <v>75</v>
      </c>
      <c r="Q86">
        <v>20</v>
      </c>
      <c r="R86">
        <v>13</v>
      </c>
      <c r="S86" s="27">
        <v>13</v>
      </c>
      <c r="T86" s="27">
        <v>10</v>
      </c>
      <c r="U86" s="40">
        <f>T86/S86</f>
        <v>0.76923076923076927</v>
      </c>
      <c r="V86" s="27">
        <v>9</v>
      </c>
      <c r="W86" s="40">
        <f>V86/T86</f>
        <v>0.9</v>
      </c>
    </row>
    <row r="87" spans="1:23" x14ac:dyDescent="0.25">
      <c r="A87" t="s">
        <v>851</v>
      </c>
      <c r="B87">
        <v>196</v>
      </c>
      <c r="C87">
        <v>113</v>
      </c>
      <c r="D87" s="19">
        <f>C87/B87</f>
        <v>0.57653061224489799</v>
      </c>
      <c r="E87">
        <v>81</v>
      </c>
      <c r="F87" s="19">
        <f>E87/C87</f>
        <v>0.7168141592920354</v>
      </c>
      <c r="G87">
        <v>207</v>
      </c>
      <c r="H87">
        <v>113</v>
      </c>
      <c r="I87">
        <v>75</v>
      </c>
      <c r="J87">
        <v>3</v>
      </c>
      <c r="K87">
        <v>51</v>
      </c>
      <c r="L87">
        <v>44</v>
      </c>
      <c r="M87">
        <v>60</v>
      </c>
      <c r="N87">
        <v>68</v>
      </c>
      <c r="O87">
        <v>5</v>
      </c>
      <c r="P87">
        <v>55</v>
      </c>
      <c r="Q87">
        <v>93</v>
      </c>
      <c r="R87">
        <v>37</v>
      </c>
      <c r="S87" s="27">
        <v>196</v>
      </c>
      <c r="T87" s="27">
        <v>113</v>
      </c>
      <c r="U87" s="40">
        <f>T87/S87</f>
        <v>0.57653061224489799</v>
      </c>
      <c r="V87" s="27">
        <v>81</v>
      </c>
      <c r="W87" s="40">
        <f>V87/T87</f>
        <v>0.7168141592920354</v>
      </c>
    </row>
    <row r="88" spans="1:23" x14ac:dyDescent="0.25">
      <c r="A88" t="s">
        <v>852</v>
      </c>
      <c r="B88">
        <v>55</v>
      </c>
      <c r="C88">
        <v>38</v>
      </c>
      <c r="D88" s="19">
        <f>C88/B88</f>
        <v>0.69090909090909092</v>
      </c>
      <c r="E88">
        <v>27</v>
      </c>
      <c r="F88" s="19">
        <f>E88/C88</f>
        <v>0.71052631578947367</v>
      </c>
      <c r="G88">
        <v>66</v>
      </c>
      <c r="H88">
        <v>27</v>
      </c>
      <c r="I88">
        <v>22</v>
      </c>
      <c r="J88">
        <v>1</v>
      </c>
      <c r="K88">
        <v>63</v>
      </c>
      <c r="L88">
        <v>14</v>
      </c>
      <c r="M88">
        <v>23</v>
      </c>
      <c r="N88">
        <v>6</v>
      </c>
      <c r="O88">
        <v>0</v>
      </c>
      <c r="P88">
        <v>59</v>
      </c>
      <c r="Q88">
        <v>69</v>
      </c>
      <c r="R88">
        <v>29</v>
      </c>
      <c r="S88" s="27">
        <v>55</v>
      </c>
      <c r="T88" s="27">
        <v>38</v>
      </c>
      <c r="U88" s="40">
        <f>T88/S88</f>
        <v>0.69090909090909092</v>
      </c>
      <c r="V88" s="27">
        <v>27</v>
      </c>
      <c r="W88" s="40">
        <f>V88/T88</f>
        <v>0.71052631578947367</v>
      </c>
    </row>
    <row r="89" spans="1:23" x14ac:dyDescent="0.25">
      <c r="A89" t="s">
        <v>853</v>
      </c>
      <c r="B89">
        <v>262</v>
      </c>
      <c r="C89">
        <v>144</v>
      </c>
      <c r="D89" s="19">
        <f>C89/B89</f>
        <v>0.54961832061068705</v>
      </c>
      <c r="E89">
        <v>103</v>
      </c>
      <c r="F89" s="19">
        <f>E89/C89</f>
        <v>0.71527777777777779</v>
      </c>
      <c r="G89">
        <v>244</v>
      </c>
      <c r="H89">
        <v>144</v>
      </c>
      <c r="I89">
        <v>18</v>
      </c>
      <c r="J89">
        <v>0</v>
      </c>
      <c r="K89">
        <v>54</v>
      </c>
      <c r="L89">
        <v>31</v>
      </c>
      <c r="M89">
        <v>65</v>
      </c>
      <c r="N89">
        <v>17</v>
      </c>
      <c r="O89">
        <v>0</v>
      </c>
      <c r="P89">
        <v>53</v>
      </c>
      <c r="Q89">
        <v>92</v>
      </c>
      <c r="R89">
        <v>39</v>
      </c>
      <c r="S89" s="27">
        <v>262</v>
      </c>
      <c r="T89" s="27">
        <v>144</v>
      </c>
      <c r="U89" s="40">
        <f>T89/S89</f>
        <v>0.54961832061068705</v>
      </c>
      <c r="V89" s="27">
        <v>103</v>
      </c>
      <c r="W89" s="40">
        <f>V89/T89</f>
        <v>0.71527777777777779</v>
      </c>
    </row>
    <row r="90" spans="1:23" x14ac:dyDescent="0.25">
      <c r="A90" t="s">
        <v>854</v>
      </c>
      <c r="B90">
        <v>52</v>
      </c>
      <c r="C90">
        <v>49</v>
      </c>
      <c r="D90" s="19">
        <f>C90/B90</f>
        <v>0.94230769230769229</v>
      </c>
      <c r="E90">
        <v>40</v>
      </c>
      <c r="F90" s="19">
        <f>E90/C90</f>
        <v>0.81632653061224492</v>
      </c>
      <c r="G90">
        <v>67</v>
      </c>
      <c r="H90">
        <v>94</v>
      </c>
      <c r="I90">
        <v>40</v>
      </c>
      <c r="J90">
        <v>4</v>
      </c>
      <c r="K90">
        <v>45</v>
      </c>
      <c r="L90">
        <v>75</v>
      </c>
      <c r="M90">
        <v>40</v>
      </c>
      <c r="N90">
        <v>41</v>
      </c>
      <c r="O90">
        <v>0</v>
      </c>
      <c r="P90">
        <v>45</v>
      </c>
      <c r="Q90">
        <v>60</v>
      </c>
      <c r="R90">
        <v>75</v>
      </c>
      <c r="S90" s="27">
        <v>52</v>
      </c>
      <c r="T90" s="27">
        <v>49</v>
      </c>
      <c r="U90" s="40">
        <f>T90/S90</f>
        <v>0.94230769230769229</v>
      </c>
      <c r="V90" s="27">
        <v>40</v>
      </c>
      <c r="W90" s="40">
        <f>V90/T90</f>
        <v>0.81632653061224492</v>
      </c>
    </row>
    <row r="91" spans="1:23" x14ac:dyDescent="0.25">
      <c r="A91" t="s">
        <v>855</v>
      </c>
      <c r="B91">
        <v>15</v>
      </c>
      <c r="C91">
        <v>9</v>
      </c>
      <c r="D91" s="19">
        <f>C91/B91</f>
        <v>0.6</v>
      </c>
      <c r="E91">
        <v>7</v>
      </c>
      <c r="F91" s="19">
        <f>E91/C91</f>
        <v>0.77777777777777779</v>
      </c>
      <c r="G91">
        <v>33</v>
      </c>
      <c r="H91">
        <v>9</v>
      </c>
      <c r="I91">
        <v>0</v>
      </c>
      <c r="J91">
        <v>0</v>
      </c>
      <c r="K91">
        <v>43</v>
      </c>
      <c r="L91">
        <v>28</v>
      </c>
      <c r="M91">
        <v>9</v>
      </c>
      <c r="N91">
        <v>3</v>
      </c>
      <c r="O91">
        <v>9</v>
      </c>
      <c r="P91">
        <v>45</v>
      </c>
      <c r="Q91">
        <v>15</v>
      </c>
      <c r="R91">
        <v>21</v>
      </c>
      <c r="S91" s="27">
        <v>15</v>
      </c>
      <c r="T91" s="27">
        <v>9</v>
      </c>
      <c r="U91" s="40">
        <f>T91/S91</f>
        <v>0.6</v>
      </c>
      <c r="V91" s="27">
        <v>7</v>
      </c>
      <c r="W91" s="40">
        <f>V91/T91</f>
        <v>0.77777777777777779</v>
      </c>
    </row>
    <row r="92" spans="1:23" x14ac:dyDescent="0.25">
      <c r="A92" t="s">
        <v>856</v>
      </c>
      <c r="B92">
        <v>213</v>
      </c>
      <c r="C92">
        <v>127</v>
      </c>
      <c r="D92" s="19">
        <f>C92/B92</f>
        <v>0.59624413145539901</v>
      </c>
      <c r="E92">
        <v>64</v>
      </c>
      <c r="F92" s="19">
        <f>E92/C92</f>
        <v>0.50393700787401574</v>
      </c>
      <c r="G92">
        <v>113</v>
      </c>
      <c r="H92">
        <v>90</v>
      </c>
      <c r="I92">
        <v>28</v>
      </c>
      <c r="J92">
        <v>26</v>
      </c>
      <c r="K92">
        <v>42</v>
      </c>
      <c r="L92">
        <v>30</v>
      </c>
      <c r="M92">
        <v>59</v>
      </c>
      <c r="N92">
        <v>65</v>
      </c>
      <c r="O92">
        <v>14</v>
      </c>
      <c r="P92">
        <v>36</v>
      </c>
      <c r="Q92">
        <v>0</v>
      </c>
      <c r="R92">
        <v>20</v>
      </c>
      <c r="S92" s="27">
        <v>213</v>
      </c>
      <c r="T92" s="27">
        <v>127</v>
      </c>
      <c r="U92" s="40">
        <f>T92/S92</f>
        <v>0.59624413145539901</v>
      </c>
      <c r="V92" s="27">
        <v>64</v>
      </c>
      <c r="W92" s="40">
        <f>V92/T92</f>
        <v>0.50393700787401574</v>
      </c>
    </row>
    <row r="93" spans="1:23" x14ac:dyDescent="0.25">
      <c r="A93" t="s">
        <v>857</v>
      </c>
      <c r="B93">
        <v>39</v>
      </c>
      <c r="C93">
        <v>30</v>
      </c>
      <c r="D93" s="19">
        <f>C93/B93</f>
        <v>0.76923076923076927</v>
      </c>
      <c r="E93">
        <v>24</v>
      </c>
      <c r="F93" s="19">
        <f>E93/C93</f>
        <v>0.8</v>
      </c>
      <c r="G93">
        <v>53</v>
      </c>
      <c r="M93">
        <v>11</v>
      </c>
      <c r="N93">
        <v>6</v>
      </c>
      <c r="O93">
        <v>4</v>
      </c>
      <c r="P93">
        <v>68</v>
      </c>
      <c r="R93">
        <v>38</v>
      </c>
      <c r="S93" s="27">
        <v>39</v>
      </c>
      <c r="T93" s="27">
        <v>30</v>
      </c>
      <c r="U93" s="40">
        <f>T93/S93</f>
        <v>0.76923076923076927</v>
      </c>
      <c r="V93" s="27">
        <v>24</v>
      </c>
      <c r="W93" s="40">
        <f>V93/T93</f>
        <v>0.8</v>
      </c>
    </row>
    <row r="94" spans="1:23" x14ac:dyDescent="0.25">
      <c r="A94" t="s">
        <v>858</v>
      </c>
      <c r="B94">
        <v>16</v>
      </c>
      <c r="C94">
        <v>15</v>
      </c>
      <c r="D94" s="19">
        <f>C94/B94</f>
        <v>0.9375</v>
      </c>
      <c r="E94">
        <v>14</v>
      </c>
      <c r="F94" s="19">
        <f>E94/C94</f>
        <v>0.93333333333333335</v>
      </c>
      <c r="S94" s="27">
        <v>16</v>
      </c>
      <c r="T94" s="27">
        <v>15</v>
      </c>
      <c r="U94" s="40">
        <f>T94/S94</f>
        <v>0.9375</v>
      </c>
      <c r="V94" s="27">
        <v>14</v>
      </c>
      <c r="W94" s="40">
        <f>V94/T94</f>
        <v>0.93333333333333335</v>
      </c>
    </row>
    <row r="95" spans="1:23" x14ac:dyDescent="0.25">
      <c r="A95" t="s">
        <v>859</v>
      </c>
      <c r="B95">
        <v>48</v>
      </c>
      <c r="C95">
        <v>43</v>
      </c>
      <c r="D95" s="19">
        <f>C95/B95</f>
        <v>0.89583333333333337</v>
      </c>
      <c r="E95">
        <v>24</v>
      </c>
      <c r="F95" s="19">
        <f>E95/C95</f>
        <v>0.55813953488372092</v>
      </c>
      <c r="G95">
        <v>49</v>
      </c>
      <c r="H95">
        <v>52</v>
      </c>
      <c r="I95">
        <v>33</v>
      </c>
      <c r="J95">
        <v>5</v>
      </c>
      <c r="K95">
        <v>64</v>
      </c>
      <c r="L95">
        <v>40</v>
      </c>
      <c r="M95">
        <v>13</v>
      </c>
      <c r="N95">
        <v>24</v>
      </c>
      <c r="O95">
        <v>3</v>
      </c>
      <c r="P95">
        <v>62</v>
      </c>
      <c r="Q95">
        <v>28</v>
      </c>
      <c r="R95">
        <v>28</v>
      </c>
      <c r="S95" s="27">
        <v>48</v>
      </c>
      <c r="T95" s="27">
        <v>43</v>
      </c>
      <c r="U95" s="40">
        <f>T95/S95</f>
        <v>0.89583333333333337</v>
      </c>
      <c r="V95" s="27">
        <v>24</v>
      </c>
      <c r="W95" s="40">
        <f>V95/T95</f>
        <v>0.55813953488372092</v>
      </c>
    </row>
    <row r="96" spans="1:23" x14ac:dyDescent="0.25">
      <c r="A96" t="s">
        <v>860</v>
      </c>
      <c r="B96">
        <v>17</v>
      </c>
      <c r="C96">
        <v>15</v>
      </c>
      <c r="D96" s="19">
        <f>C96/B96</f>
        <v>0.88235294117647056</v>
      </c>
      <c r="E96">
        <v>11</v>
      </c>
      <c r="F96" s="19">
        <f>E96/C96</f>
        <v>0.73333333333333328</v>
      </c>
      <c r="G96">
        <v>34</v>
      </c>
      <c r="H96">
        <v>15</v>
      </c>
      <c r="I96">
        <v>4</v>
      </c>
      <c r="J96">
        <v>0</v>
      </c>
      <c r="K96">
        <v>47</v>
      </c>
      <c r="L96">
        <v>14</v>
      </c>
      <c r="M96">
        <v>11</v>
      </c>
      <c r="N96">
        <v>7</v>
      </c>
      <c r="O96">
        <v>0</v>
      </c>
      <c r="P96">
        <v>72</v>
      </c>
      <c r="Q96">
        <v>42</v>
      </c>
      <c r="R96">
        <v>10</v>
      </c>
      <c r="S96" s="27">
        <v>17</v>
      </c>
      <c r="T96" s="27">
        <v>15</v>
      </c>
      <c r="U96" s="40">
        <f>T96/S96</f>
        <v>0.88235294117647056</v>
      </c>
      <c r="V96" s="27">
        <v>11</v>
      </c>
      <c r="W96" s="40">
        <f>V96/T96</f>
        <v>0.73333333333333328</v>
      </c>
    </row>
    <row r="97" spans="1:23" x14ac:dyDescent="0.25">
      <c r="A97" t="s">
        <v>861</v>
      </c>
      <c r="B97">
        <v>57</v>
      </c>
      <c r="C97">
        <v>42</v>
      </c>
      <c r="D97" s="19">
        <f>C97/B97</f>
        <v>0.73684210526315785</v>
      </c>
      <c r="E97">
        <v>31</v>
      </c>
      <c r="F97" s="19">
        <f>E97/C97</f>
        <v>0.73809523809523814</v>
      </c>
      <c r="G97">
        <v>68</v>
      </c>
      <c r="H97">
        <v>42</v>
      </c>
      <c r="I97">
        <v>0</v>
      </c>
      <c r="J97">
        <v>0</v>
      </c>
      <c r="K97">
        <v>73</v>
      </c>
      <c r="L97">
        <v>70</v>
      </c>
      <c r="M97">
        <v>42</v>
      </c>
      <c r="N97">
        <v>0</v>
      </c>
      <c r="O97">
        <v>0</v>
      </c>
      <c r="P97">
        <v>73</v>
      </c>
      <c r="Q97">
        <v>73</v>
      </c>
      <c r="R97">
        <v>56</v>
      </c>
      <c r="S97" s="27">
        <v>57</v>
      </c>
      <c r="T97" s="27">
        <v>42</v>
      </c>
      <c r="U97" s="40">
        <f>T97/S97</f>
        <v>0.73684210526315785</v>
      </c>
      <c r="V97" s="27">
        <v>31</v>
      </c>
      <c r="W97" s="40">
        <f>V97/T97</f>
        <v>0.73809523809523814</v>
      </c>
    </row>
    <row r="98" spans="1:23" x14ac:dyDescent="0.25">
      <c r="A98" t="s">
        <v>862</v>
      </c>
      <c r="B98">
        <v>37</v>
      </c>
      <c r="C98">
        <v>23</v>
      </c>
      <c r="D98" s="19">
        <f>C98/B98</f>
        <v>0.6216216216216216</v>
      </c>
      <c r="E98">
        <v>21</v>
      </c>
      <c r="F98" s="19">
        <f>E98/C98</f>
        <v>0.91304347826086951</v>
      </c>
      <c r="G98">
        <v>68</v>
      </c>
      <c r="H98">
        <v>32</v>
      </c>
      <c r="I98">
        <v>9</v>
      </c>
      <c r="J98">
        <v>0</v>
      </c>
      <c r="K98">
        <v>65</v>
      </c>
      <c r="L98">
        <v>43</v>
      </c>
      <c r="M98">
        <v>24</v>
      </c>
      <c r="N98">
        <v>3</v>
      </c>
      <c r="O98">
        <v>0</v>
      </c>
      <c r="S98" s="27">
        <v>37</v>
      </c>
      <c r="T98" s="27">
        <v>23</v>
      </c>
      <c r="U98" s="40">
        <f>T98/S98</f>
        <v>0.6216216216216216</v>
      </c>
      <c r="V98" s="27">
        <v>21</v>
      </c>
      <c r="W98" s="40">
        <f>V98/T98</f>
        <v>0.91304347826086951</v>
      </c>
    </row>
    <row r="99" spans="1:23" x14ac:dyDescent="0.25">
      <c r="A99" t="s">
        <v>863</v>
      </c>
      <c r="B99">
        <v>23</v>
      </c>
      <c r="C99">
        <v>22</v>
      </c>
      <c r="D99" s="19">
        <f>C99/B99</f>
        <v>0.95652173913043481</v>
      </c>
      <c r="E99">
        <v>17</v>
      </c>
      <c r="F99" s="19">
        <f>E99/C99</f>
        <v>0.77272727272727271</v>
      </c>
      <c r="G99">
        <v>34</v>
      </c>
      <c r="H99">
        <v>22</v>
      </c>
      <c r="I99">
        <v>32</v>
      </c>
      <c r="J99">
        <v>32</v>
      </c>
      <c r="K99">
        <v>64</v>
      </c>
      <c r="L99">
        <v>32</v>
      </c>
      <c r="M99">
        <v>7</v>
      </c>
      <c r="N99">
        <v>9</v>
      </c>
      <c r="O99">
        <v>9</v>
      </c>
      <c r="P99">
        <v>62</v>
      </c>
      <c r="Q99">
        <v>79</v>
      </c>
      <c r="R99">
        <v>53</v>
      </c>
      <c r="S99" s="27">
        <v>23</v>
      </c>
      <c r="T99" s="27">
        <v>22</v>
      </c>
      <c r="U99" s="40">
        <f>T99/S99</f>
        <v>0.95652173913043481</v>
      </c>
      <c r="V99" s="27">
        <v>17</v>
      </c>
      <c r="W99" s="40">
        <f>V99/T99</f>
        <v>0.77272727272727271</v>
      </c>
    </row>
    <row r="100" spans="1:23" x14ac:dyDescent="0.25">
      <c r="A100" t="s">
        <v>864</v>
      </c>
      <c r="B100">
        <v>162</v>
      </c>
      <c r="C100">
        <v>106</v>
      </c>
      <c r="D100" s="19">
        <f>C100/B100</f>
        <v>0.65432098765432101</v>
      </c>
      <c r="E100">
        <v>74</v>
      </c>
      <c r="F100" s="19">
        <f>E100/C100</f>
        <v>0.69811320754716977</v>
      </c>
      <c r="G100">
        <v>135</v>
      </c>
      <c r="H100">
        <v>76</v>
      </c>
      <c r="I100">
        <v>2</v>
      </c>
      <c r="J100">
        <v>4</v>
      </c>
      <c r="K100">
        <v>59</v>
      </c>
      <c r="L100">
        <v>44</v>
      </c>
      <c r="M100">
        <v>41</v>
      </c>
      <c r="N100">
        <v>2</v>
      </c>
      <c r="O100">
        <v>4</v>
      </c>
      <c r="P100">
        <v>59</v>
      </c>
      <c r="Q100">
        <v>53</v>
      </c>
      <c r="R100">
        <v>44</v>
      </c>
      <c r="S100" s="27">
        <v>162</v>
      </c>
      <c r="T100" s="27">
        <v>106</v>
      </c>
      <c r="U100" s="40">
        <f>T100/S100</f>
        <v>0.65432098765432101</v>
      </c>
      <c r="V100" s="27">
        <v>74</v>
      </c>
      <c r="W100" s="40">
        <f>V100/T100</f>
        <v>0.69811320754716977</v>
      </c>
    </row>
    <row r="101" spans="1:23" x14ac:dyDescent="0.25">
      <c r="A101" t="s">
        <v>865</v>
      </c>
      <c r="B101">
        <v>74</v>
      </c>
      <c r="C101">
        <v>68</v>
      </c>
      <c r="D101" s="19">
        <f>C101/B101</f>
        <v>0.91891891891891897</v>
      </c>
      <c r="E101">
        <v>45</v>
      </c>
      <c r="F101" s="19">
        <f>E101/C101</f>
        <v>0.66176470588235292</v>
      </c>
      <c r="G101">
        <v>100</v>
      </c>
      <c r="H101">
        <v>64</v>
      </c>
      <c r="I101">
        <v>31</v>
      </c>
      <c r="J101">
        <v>13</v>
      </c>
      <c r="K101">
        <v>53</v>
      </c>
      <c r="L101">
        <v>33</v>
      </c>
      <c r="M101">
        <v>37</v>
      </c>
      <c r="N101">
        <v>15</v>
      </c>
      <c r="O101">
        <v>7</v>
      </c>
      <c r="P101">
        <v>62</v>
      </c>
      <c r="Q101">
        <v>63</v>
      </c>
      <c r="R101">
        <v>30</v>
      </c>
      <c r="S101" s="27">
        <v>74</v>
      </c>
      <c r="T101" s="27">
        <v>68</v>
      </c>
      <c r="U101" s="40">
        <f>T101/S101</f>
        <v>0.91891891891891897</v>
      </c>
      <c r="V101" s="27">
        <v>45</v>
      </c>
      <c r="W101" s="40">
        <f>V101/T101</f>
        <v>0.66176470588235292</v>
      </c>
    </row>
    <row r="102" spans="1:23" x14ac:dyDescent="0.25">
      <c r="A102" t="s">
        <v>866</v>
      </c>
      <c r="B102">
        <v>119</v>
      </c>
      <c r="C102">
        <v>84</v>
      </c>
      <c r="D102" s="19">
        <f>C102/B102</f>
        <v>0.70588235294117652</v>
      </c>
      <c r="E102">
        <v>57</v>
      </c>
      <c r="F102" s="19">
        <f>E102/C102</f>
        <v>0.6785714285714286</v>
      </c>
      <c r="G102">
        <v>100</v>
      </c>
      <c r="H102">
        <v>84</v>
      </c>
      <c r="I102">
        <v>21</v>
      </c>
      <c r="J102">
        <v>2</v>
      </c>
      <c r="K102">
        <v>61</v>
      </c>
      <c r="L102">
        <v>73</v>
      </c>
      <c r="M102">
        <v>36</v>
      </c>
      <c r="N102">
        <v>16</v>
      </c>
      <c r="O102">
        <v>1</v>
      </c>
      <c r="P102">
        <v>68</v>
      </c>
      <c r="Q102">
        <v>15</v>
      </c>
      <c r="R102">
        <v>57</v>
      </c>
      <c r="S102" s="27">
        <v>119</v>
      </c>
      <c r="T102" s="27">
        <v>84</v>
      </c>
      <c r="U102" s="40">
        <f>T102/S102</f>
        <v>0.70588235294117652</v>
      </c>
      <c r="V102" s="27">
        <v>57</v>
      </c>
      <c r="W102" s="40">
        <f>V102/T102</f>
        <v>0.6785714285714286</v>
      </c>
    </row>
    <row r="103" spans="1:23" x14ac:dyDescent="0.25">
      <c r="A103" t="s">
        <v>867</v>
      </c>
      <c r="B103">
        <v>43</v>
      </c>
      <c r="C103">
        <v>37</v>
      </c>
      <c r="D103" s="19">
        <f>C103/B103</f>
        <v>0.86046511627906974</v>
      </c>
      <c r="E103">
        <v>30</v>
      </c>
      <c r="F103" s="19">
        <f>E103/C103</f>
        <v>0.81081081081081086</v>
      </c>
      <c r="G103">
        <v>69</v>
      </c>
      <c r="H103">
        <v>37</v>
      </c>
      <c r="I103">
        <v>5</v>
      </c>
      <c r="J103">
        <v>0</v>
      </c>
      <c r="K103">
        <v>57</v>
      </c>
      <c r="L103">
        <v>19</v>
      </c>
      <c r="M103">
        <v>21</v>
      </c>
      <c r="N103">
        <v>4</v>
      </c>
      <c r="O103">
        <v>1</v>
      </c>
      <c r="P103">
        <v>62</v>
      </c>
      <c r="Q103">
        <v>84</v>
      </c>
      <c r="R103">
        <v>39</v>
      </c>
      <c r="S103" s="27">
        <v>43</v>
      </c>
      <c r="T103" s="27">
        <v>37</v>
      </c>
      <c r="U103" s="40">
        <f>T103/S103</f>
        <v>0.86046511627906974</v>
      </c>
      <c r="V103" s="27">
        <v>30</v>
      </c>
      <c r="W103" s="40">
        <f>V103/T103</f>
        <v>0.81081081081081086</v>
      </c>
    </row>
    <row r="104" spans="1:23" x14ac:dyDescent="0.25">
      <c r="A104" t="s">
        <v>868</v>
      </c>
      <c r="B104">
        <v>18</v>
      </c>
      <c r="C104">
        <v>15</v>
      </c>
      <c r="D104" s="19">
        <f>C104/B104</f>
        <v>0.83333333333333337</v>
      </c>
      <c r="E104">
        <v>13</v>
      </c>
      <c r="F104" s="19">
        <f>E104/C104</f>
        <v>0.8666666666666667</v>
      </c>
      <c r="G104">
        <v>37</v>
      </c>
      <c r="H104">
        <v>15</v>
      </c>
      <c r="I104">
        <v>7</v>
      </c>
      <c r="J104">
        <v>0</v>
      </c>
      <c r="K104">
        <v>60</v>
      </c>
      <c r="L104">
        <v>20</v>
      </c>
      <c r="M104">
        <v>10</v>
      </c>
      <c r="N104">
        <v>5</v>
      </c>
      <c r="O104">
        <v>3</v>
      </c>
      <c r="P104">
        <v>67</v>
      </c>
      <c r="Q104">
        <v>62</v>
      </c>
      <c r="R104">
        <v>16</v>
      </c>
      <c r="S104" s="27">
        <v>18</v>
      </c>
      <c r="T104" s="27">
        <v>15</v>
      </c>
      <c r="U104" s="40">
        <f>T104/S104</f>
        <v>0.83333333333333337</v>
      </c>
      <c r="V104" s="27">
        <v>13</v>
      </c>
      <c r="W104" s="40">
        <f>V104/T104</f>
        <v>0.8666666666666667</v>
      </c>
    </row>
    <row r="105" spans="1:23" x14ac:dyDescent="0.25">
      <c r="A105" t="s">
        <v>869</v>
      </c>
      <c r="B105">
        <v>10</v>
      </c>
      <c r="C105">
        <v>4</v>
      </c>
      <c r="D105" s="19">
        <f>C105/B105</f>
        <v>0.4</v>
      </c>
      <c r="E105">
        <v>4</v>
      </c>
      <c r="F105" s="19">
        <f>E105/C105</f>
        <v>1</v>
      </c>
      <c r="H105">
        <v>4</v>
      </c>
      <c r="S105" s="27">
        <v>10</v>
      </c>
      <c r="T105" s="27">
        <v>4</v>
      </c>
      <c r="U105" s="40">
        <f>T105/S105</f>
        <v>0.4</v>
      </c>
      <c r="V105" s="27">
        <v>4</v>
      </c>
      <c r="W105" s="40">
        <f>V105/T105</f>
        <v>1</v>
      </c>
    </row>
    <row r="106" spans="1:23" x14ac:dyDescent="0.25">
      <c r="A106" t="s">
        <v>870</v>
      </c>
      <c r="B106">
        <v>129</v>
      </c>
      <c r="C106">
        <v>65</v>
      </c>
      <c r="D106" s="19">
        <f>C106/B106</f>
        <v>0.50387596899224807</v>
      </c>
      <c r="E106">
        <v>59</v>
      </c>
      <c r="F106" s="19">
        <f>E106/C106</f>
        <v>0.90769230769230769</v>
      </c>
      <c r="S106" s="27">
        <v>129</v>
      </c>
      <c r="T106" s="27">
        <v>65</v>
      </c>
      <c r="U106" s="40">
        <f>T106/S106</f>
        <v>0.50387596899224807</v>
      </c>
      <c r="V106" s="27"/>
      <c r="W106" s="40"/>
    </row>
    <row r="107" spans="1:23" x14ac:dyDescent="0.25">
      <c r="A107" t="s">
        <v>871</v>
      </c>
      <c r="B107">
        <v>41</v>
      </c>
      <c r="C107">
        <v>37</v>
      </c>
      <c r="D107" s="19">
        <f>C107/B107</f>
        <v>0.90243902439024393</v>
      </c>
      <c r="E107">
        <v>31</v>
      </c>
      <c r="F107" s="19">
        <f>E107/C107</f>
        <v>0.83783783783783783</v>
      </c>
      <c r="G107">
        <v>58</v>
      </c>
      <c r="H107">
        <v>30</v>
      </c>
      <c r="I107">
        <v>10</v>
      </c>
      <c r="J107">
        <v>5</v>
      </c>
      <c r="K107">
        <v>60</v>
      </c>
      <c r="L107">
        <v>55</v>
      </c>
      <c r="M107">
        <v>26</v>
      </c>
      <c r="N107">
        <v>7</v>
      </c>
      <c r="O107">
        <v>5</v>
      </c>
      <c r="P107">
        <v>59</v>
      </c>
      <c r="Q107">
        <v>50</v>
      </c>
      <c r="R107">
        <v>55</v>
      </c>
      <c r="S107" s="27">
        <v>41</v>
      </c>
      <c r="T107" s="27">
        <v>37</v>
      </c>
      <c r="U107" s="40">
        <f>T107/S107</f>
        <v>0.90243902439024393</v>
      </c>
      <c r="V107" s="27">
        <v>31</v>
      </c>
      <c r="W107" s="40">
        <f>V107/T107</f>
        <v>0.83783783783783783</v>
      </c>
    </row>
    <row r="108" spans="1:23" x14ac:dyDescent="0.25">
      <c r="A108" t="s">
        <v>872</v>
      </c>
      <c r="B108">
        <v>259</v>
      </c>
      <c r="C108">
        <v>191</v>
      </c>
      <c r="D108" s="19">
        <f>C108/B108</f>
        <v>0.73745173745173742</v>
      </c>
      <c r="E108">
        <v>121</v>
      </c>
      <c r="F108" s="19">
        <f>E108/C108</f>
        <v>0.63350785340314131</v>
      </c>
      <c r="G108">
        <v>268</v>
      </c>
      <c r="H108">
        <v>125</v>
      </c>
      <c r="I108">
        <v>35</v>
      </c>
      <c r="J108">
        <v>9</v>
      </c>
      <c r="K108">
        <v>60</v>
      </c>
      <c r="L108">
        <v>0</v>
      </c>
      <c r="M108">
        <v>56</v>
      </c>
      <c r="N108">
        <v>24</v>
      </c>
      <c r="O108">
        <v>3</v>
      </c>
      <c r="P108">
        <v>66</v>
      </c>
      <c r="Q108">
        <v>17</v>
      </c>
      <c r="R108">
        <v>67</v>
      </c>
      <c r="S108" s="27">
        <v>259</v>
      </c>
      <c r="T108" s="27">
        <v>191</v>
      </c>
      <c r="U108" s="40">
        <f>T108/S108</f>
        <v>0.73745173745173742</v>
      </c>
      <c r="V108" s="27">
        <v>121</v>
      </c>
      <c r="W108" s="40">
        <f>V108/T108</f>
        <v>0.63350785340314131</v>
      </c>
    </row>
    <row r="109" spans="1:23" x14ac:dyDescent="0.25">
      <c r="A109" t="s">
        <v>873</v>
      </c>
      <c r="B109">
        <v>220</v>
      </c>
      <c r="C109">
        <v>132</v>
      </c>
      <c r="D109" s="19">
        <f>C109/B109</f>
        <v>0.6</v>
      </c>
      <c r="E109">
        <v>88</v>
      </c>
      <c r="F109" s="19">
        <f>E109/C109</f>
        <v>0.66666666666666663</v>
      </c>
      <c r="G109">
        <v>218</v>
      </c>
      <c r="H109">
        <v>132</v>
      </c>
      <c r="I109">
        <v>50</v>
      </c>
      <c r="J109">
        <v>1</v>
      </c>
      <c r="K109">
        <v>49</v>
      </c>
      <c r="L109">
        <v>24</v>
      </c>
      <c r="M109">
        <v>42</v>
      </c>
      <c r="N109">
        <v>44</v>
      </c>
      <c r="O109">
        <v>1</v>
      </c>
      <c r="P109">
        <v>54</v>
      </c>
      <c r="Q109">
        <v>70</v>
      </c>
      <c r="R109">
        <v>24</v>
      </c>
      <c r="S109" s="27">
        <v>220</v>
      </c>
      <c r="T109" s="27">
        <v>132</v>
      </c>
      <c r="U109" s="40">
        <f>T109/S109</f>
        <v>0.6</v>
      </c>
      <c r="V109" s="27">
        <v>88</v>
      </c>
      <c r="W109" s="40">
        <f>V109/T109</f>
        <v>0.66666666666666663</v>
      </c>
    </row>
    <row r="110" spans="1:23" x14ac:dyDescent="0.25">
      <c r="A110" t="s">
        <v>874</v>
      </c>
      <c r="B110">
        <v>502</v>
      </c>
      <c r="C110">
        <v>342</v>
      </c>
      <c r="D110" s="19">
        <f>C110/B110</f>
        <v>0.68127490039840632</v>
      </c>
      <c r="E110">
        <v>82</v>
      </c>
      <c r="F110" s="19">
        <f>E110/C110</f>
        <v>0.23976608187134502</v>
      </c>
      <c r="G110">
        <v>162</v>
      </c>
      <c r="M110">
        <v>71</v>
      </c>
      <c r="N110">
        <v>68</v>
      </c>
      <c r="O110">
        <v>10</v>
      </c>
      <c r="P110">
        <v>51</v>
      </c>
      <c r="Q110">
        <v>60</v>
      </c>
      <c r="R110">
        <v>14</v>
      </c>
      <c r="S110" s="27">
        <v>502</v>
      </c>
      <c r="T110" s="27">
        <v>342</v>
      </c>
      <c r="U110" s="40">
        <f>T110/S110</f>
        <v>0.68127490039840632</v>
      </c>
      <c r="V110" s="27">
        <v>82</v>
      </c>
      <c r="W110" s="40">
        <f>V110/T110</f>
        <v>0.23976608187134502</v>
      </c>
    </row>
    <row r="111" spans="1:23" x14ac:dyDescent="0.25">
      <c r="A111" t="s">
        <v>875</v>
      </c>
      <c r="B111">
        <v>181</v>
      </c>
      <c r="C111">
        <v>131</v>
      </c>
      <c r="D111" s="19">
        <f>C111/B111</f>
        <v>0.72375690607734811</v>
      </c>
      <c r="E111">
        <v>84</v>
      </c>
      <c r="F111" s="19">
        <f>E111/C111</f>
        <v>0.64122137404580148</v>
      </c>
      <c r="G111">
        <v>298</v>
      </c>
      <c r="H111">
        <v>131</v>
      </c>
      <c r="I111">
        <v>3</v>
      </c>
      <c r="J111">
        <v>1</v>
      </c>
      <c r="K111">
        <v>65</v>
      </c>
      <c r="L111">
        <v>29</v>
      </c>
      <c r="M111">
        <v>84</v>
      </c>
      <c r="N111">
        <v>2</v>
      </c>
      <c r="O111">
        <v>1</v>
      </c>
      <c r="P111">
        <v>67</v>
      </c>
      <c r="Q111">
        <v>100</v>
      </c>
      <c r="R111">
        <v>82</v>
      </c>
      <c r="S111" s="27">
        <v>181</v>
      </c>
      <c r="T111" s="27">
        <v>131</v>
      </c>
      <c r="U111" s="40">
        <f>T111/S111</f>
        <v>0.72375690607734811</v>
      </c>
      <c r="V111" s="27">
        <v>84</v>
      </c>
      <c r="W111" s="40">
        <f>V111/T111</f>
        <v>0.64122137404580148</v>
      </c>
    </row>
    <row r="112" spans="1:23" x14ac:dyDescent="0.25">
      <c r="A112" t="s">
        <v>876</v>
      </c>
      <c r="B112">
        <v>1404</v>
      </c>
      <c r="C112">
        <v>776</v>
      </c>
      <c r="D112" s="19">
        <f>C112/B112</f>
        <v>0.55270655270655267</v>
      </c>
      <c r="E112">
        <v>268</v>
      </c>
      <c r="F112" s="19">
        <f>E112/C112</f>
        <v>0.34536082474226804</v>
      </c>
      <c r="G112">
        <v>591</v>
      </c>
      <c r="H112">
        <v>768</v>
      </c>
      <c r="I112">
        <v>34</v>
      </c>
      <c r="J112">
        <v>39</v>
      </c>
      <c r="K112">
        <v>72</v>
      </c>
      <c r="L112">
        <v>44</v>
      </c>
      <c r="M112">
        <v>229</v>
      </c>
      <c r="N112">
        <v>20</v>
      </c>
      <c r="O112">
        <v>15</v>
      </c>
      <c r="P112">
        <v>71</v>
      </c>
      <c r="Q112">
        <v>60</v>
      </c>
      <c r="R112">
        <v>51</v>
      </c>
      <c r="S112" s="27">
        <v>1404</v>
      </c>
      <c r="T112" s="27">
        <v>776</v>
      </c>
      <c r="U112" s="40">
        <f>T112/S112</f>
        <v>0.55270655270655267</v>
      </c>
      <c r="V112" s="27">
        <v>268</v>
      </c>
      <c r="W112" s="40">
        <f>V112/T112</f>
        <v>0.34536082474226804</v>
      </c>
    </row>
    <row r="113" spans="1:23" x14ac:dyDescent="0.25">
      <c r="A113" t="s">
        <v>877</v>
      </c>
      <c r="B113">
        <v>60</v>
      </c>
      <c r="C113">
        <v>43</v>
      </c>
      <c r="D113" s="19">
        <f>C113/B113</f>
        <v>0.71666666666666667</v>
      </c>
      <c r="E113">
        <v>24</v>
      </c>
      <c r="F113" s="19">
        <f>E113/C113</f>
        <v>0.55813953488372092</v>
      </c>
      <c r="G113">
        <v>63</v>
      </c>
      <c r="H113">
        <v>42</v>
      </c>
      <c r="I113">
        <v>10</v>
      </c>
      <c r="J113">
        <v>2</v>
      </c>
      <c r="K113">
        <v>59</v>
      </c>
      <c r="L113">
        <v>61</v>
      </c>
      <c r="M113">
        <v>21</v>
      </c>
      <c r="N113">
        <v>10</v>
      </c>
      <c r="O113">
        <v>2</v>
      </c>
      <c r="P113">
        <v>69</v>
      </c>
      <c r="Q113">
        <v>50</v>
      </c>
      <c r="R113">
        <v>61</v>
      </c>
      <c r="S113" s="27">
        <v>60</v>
      </c>
      <c r="T113" s="27">
        <v>43</v>
      </c>
      <c r="U113" s="40">
        <f>T113/S113</f>
        <v>0.71666666666666667</v>
      </c>
      <c r="V113" s="27">
        <v>24</v>
      </c>
      <c r="W113" s="40">
        <f>V113/T113</f>
        <v>0.55813953488372092</v>
      </c>
    </row>
    <row r="114" spans="1:23" x14ac:dyDescent="0.25">
      <c r="A114" t="s">
        <v>878</v>
      </c>
      <c r="B114">
        <v>47</v>
      </c>
      <c r="C114">
        <v>34</v>
      </c>
      <c r="D114" s="19">
        <f>C114/B114</f>
        <v>0.72340425531914898</v>
      </c>
      <c r="E114">
        <v>28</v>
      </c>
      <c r="F114" s="19">
        <f>E114/C114</f>
        <v>0.82352941176470584</v>
      </c>
      <c r="G114">
        <v>44</v>
      </c>
      <c r="M114">
        <v>15</v>
      </c>
      <c r="N114">
        <v>7</v>
      </c>
      <c r="O114">
        <v>0</v>
      </c>
      <c r="P114">
        <v>57</v>
      </c>
      <c r="Q114">
        <v>80</v>
      </c>
      <c r="R114">
        <v>36</v>
      </c>
      <c r="S114" s="27">
        <v>47</v>
      </c>
      <c r="T114" s="27">
        <v>34</v>
      </c>
      <c r="U114" s="40">
        <f>T114/S114</f>
        <v>0.72340425531914898</v>
      </c>
      <c r="V114" s="27">
        <v>28</v>
      </c>
      <c r="W114" s="40">
        <f>V114/T114</f>
        <v>0.82352941176470584</v>
      </c>
    </row>
    <row r="115" spans="1:23" x14ac:dyDescent="0.25">
      <c r="A115" t="s">
        <v>879</v>
      </c>
      <c r="B115">
        <v>32</v>
      </c>
      <c r="C115">
        <v>31</v>
      </c>
      <c r="D115" s="19">
        <f>C115/B115</f>
        <v>0.96875</v>
      </c>
      <c r="E115">
        <v>30</v>
      </c>
      <c r="F115" s="19">
        <f>E115/C115</f>
        <v>0.967741935483871</v>
      </c>
      <c r="G115">
        <v>83</v>
      </c>
      <c r="H115">
        <v>31</v>
      </c>
      <c r="I115">
        <v>6</v>
      </c>
      <c r="J115">
        <v>3</v>
      </c>
      <c r="K115">
        <v>64</v>
      </c>
      <c r="M115">
        <v>12</v>
      </c>
      <c r="N115">
        <v>6</v>
      </c>
      <c r="O115">
        <v>3</v>
      </c>
      <c r="P115">
        <v>64</v>
      </c>
      <c r="Q115">
        <v>59</v>
      </c>
      <c r="S115" s="27">
        <v>32</v>
      </c>
      <c r="T115" s="27">
        <v>31</v>
      </c>
      <c r="U115" s="40">
        <f>T115/S115</f>
        <v>0.96875</v>
      </c>
      <c r="V115" s="27">
        <v>30</v>
      </c>
      <c r="W115" s="40">
        <f>V115/T115</f>
        <v>0.967741935483871</v>
      </c>
    </row>
    <row r="116" spans="1:23" x14ac:dyDescent="0.25">
      <c r="A116" t="s">
        <v>880</v>
      </c>
      <c r="B116">
        <v>125</v>
      </c>
      <c r="C116">
        <v>73</v>
      </c>
      <c r="D116" s="19">
        <f>C116/B116</f>
        <v>0.58399999999999996</v>
      </c>
      <c r="E116">
        <v>26</v>
      </c>
      <c r="F116" s="19">
        <f>E116/C116</f>
        <v>0.35616438356164382</v>
      </c>
      <c r="G116">
        <v>58</v>
      </c>
      <c r="H116">
        <v>73</v>
      </c>
      <c r="I116">
        <v>63</v>
      </c>
      <c r="J116">
        <v>42</v>
      </c>
      <c r="K116">
        <v>70</v>
      </c>
      <c r="L116">
        <v>12</v>
      </c>
      <c r="M116">
        <v>10</v>
      </c>
      <c r="N116">
        <v>29</v>
      </c>
      <c r="O116">
        <v>12</v>
      </c>
      <c r="P116">
        <v>60</v>
      </c>
      <c r="Q116">
        <v>52</v>
      </c>
      <c r="R116">
        <v>33</v>
      </c>
      <c r="S116" s="27">
        <v>125</v>
      </c>
      <c r="T116" s="27">
        <v>73</v>
      </c>
      <c r="U116" s="40">
        <f>T116/S116</f>
        <v>0.58399999999999996</v>
      </c>
      <c r="V116" s="27">
        <v>26</v>
      </c>
      <c r="W116" s="40">
        <f>V116/T116</f>
        <v>0.35616438356164382</v>
      </c>
    </row>
    <row r="117" spans="1:23" x14ac:dyDescent="0.25">
      <c r="A117" t="s">
        <v>881</v>
      </c>
      <c r="B117">
        <v>96</v>
      </c>
      <c r="C117">
        <v>56</v>
      </c>
      <c r="D117" s="19">
        <f>C117/B117</f>
        <v>0.58333333333333337</v>
      </c>
      <c r="E117">
        <v>42</v>
      </c>
      <c r="F117" s="19">
        <f>E117/C117</f>
        <v>0.75</v>
      </c>
      <c r="G117">
        <v>87</v>
      </c>
      <c r="H117">
        <v>56</v>
      </c>
      <c r="I117">
        <v>19</v>
      </c>
      <c r="J117">
        <v>12</v>
      </c>
      <c r="K117">
        <v>64</v>
      </c>
      <c r="L117">
        <v>40</v>
      </c>
      <c r="M117">
        <v>44</v>
      </c>
      <c r="N117">
        <v>8</v>
      </c>
      <c r="O117">
        <v>3</v>
      </c>
      <c r="P117">
        <v>54</v>
      </c>
      <c r="Q117">
        <v>15</v>
      </c>
      <c r="R117">
        <v>34</v>
      </c>
      <c r="S117" s="27">
        <v>96</v>
      </c>
      <c r="T117" s="27">
        <v>56</v>
      </c>
      <c r="U117" s="40">
        <f>T117/S117</f>
        <v>0.58333333333333337</v>
      </c>
      <c r="V117" s="27">
        <v>42</v>
      </c>
      <c r="W117" s="40">
        <f>V117/T117</f>
        <v>0.75</v>
      </c>
    </row>
    <row r="118" spans="1:23" x14ac:dyDescent="0.25">
      <c r="A118" t="s">
        <v>882</v>
      </c>
      <c r="B118">
        <v>84</v>
      </c>
      <c r="C118">
        <v>77</v>
      </c>
      <c r="D118" s="19">
        <f>C118/B118</f>
        <v>0.91666666666666663</v>
      </c>
      <c r="E118">
        <v>53</v>
      </c>
      <c r="F118" s="19">
        <f>E118/C118</f>
        <v>0.68831168831168832</v>
      </c>
      <c r="G118">
        <v>130</v>
      </c>
      <c r="S118" s="27">
        <v>84</v>
      </c>
      <c r="T118" s="27">
        <v>77</v>
      </c>
      <c r="U118" s="40">
        <f>T118/S118</f>
        <v>0.91666666666666663</v>
      </c>
      <c r="V118" s="27">
        <v>53</v>
      </c>
      <c r="W118" s="40">
        <f>V118/T118</f>
        <v>0.68831168831168832</v>
      </c>
    </row>
    <row r="119" spans="1:23" x14ac:dyDescent="0.25">
      <c r="A119" t="s">
        <v>883</v>
      </c>
      <c r="B119">
        <v>59</v>
      </c>
      <c r="C119">
        <v>56</v>
      </c>
      <c r="D119" s="19">
        <f>C119/B119</f>
        <v>0.94915254237288138</v>
      </c>
      <c r="E119">
        <v>37</v>
      </c>
      <c r="F119" s="19">
        <f>E119/C119</f>
        <v>0.6607142857142857</v>
      </c>
      <c r="G119">
        <v>68</v>
      </c>
      <c r="M119">
        <v>20</v>
      </c>
      <c r="N119">
        <v>6</v>
      </c>
      <c r="O119">
        <v>3</v>
      </c>
      <c r="P119">
        <v>55</v>
      </c>
      <c r="Q119">
        <v>85</v>
      </c>
      <c r="R119">
        <v>17</v>
      </c>
      <c r="S119" s="27">
        <v>59</v>
      </c>
      <c r="T119" s="27">
        <v>56</v>
      </c>
      <c r="U119" s="40">
        <f>T119/S119</f>
        <v>0.94915254237288138</v>
      </c>
      <c r="V119" s="27">
        <v>37</v>
      </c>
      <c r="W119" s="40">
        <f>V119/T119</f>
        <v>0.6607142857142857</v>
      </c>
    </row>
    <row r="120" spans="1:23" x14ac:dyDescent="0.25">
      <c r="A120" t="s">
        <v>884</v>
      </c>
      <c r="B120">
        <v>18</v>
      </c>
      <c r="C120">
        <v>18</v>
      </c>
      <c r="D120" s="19">
        <f>C120/B120</f>
        <v>1</v>
      </c>
      <c r="E120">
        <v>13</v>
      </c>
      <c r="F120" s="19">
        <f>E120/C120</f>
        <v>0.72222222222222221</v>
      </c>
      <c r="G120">
        <v>21</v>
      </c>
      <c r="H120">
        <v>12</v>
      </c>
      <c r="I120">
        <v>8</v>
      </c>
      <c r="J120">
        <v>16</v>
      </c>
      <c r="K120">
        <v>16</v>
      </c>
      <c r="L120">
        <v>8</v>
      </c>
      <c r="M120">
        <v>2</v>
      </c>
      <c r="N120">
        <v>0</v>
      </c>
      <c r="O120">
        <v>19</v>
      </c>
      <c r="P120">
        <v>43</v>
      </c>
      <c r="Q120">
        <v>43</v>
      </c>
      <c r="R120">
        <v>14</v>
      </c>
      <c r="S120" s="27">
        <v>18</v>
      </c>
      <c r="T120" s="27">
        <v>18</v>
      </c>
      <c r="U120" s="40">
        <f>T120/S120</f>
        <v>1</v>
      </c>
      <c r="V120" s="27">
        <v>13</v>
      </c>
      <c r="W120" s="40">
        <f>V120/T120</f>
        <v>0.72222222222222221</v>
      </c>
    </row>
    <row r="121" spans="1:23" x14ac:dyDescent="0.25">
      <c r="A121" t="s">
        <v>885</v>
      </c>
      <c r="B121">
        <v>228</v>
      </c>
      <c r="C121">
        <v>179</v>
      </c>
      <c r="D121" s="19">
        <f>C121/B121</f>
        <v>0.78508771929824561</v>
      </c>
      <c r="E121">
        <v>171</v>
      </c>
      <c r="F121" s="19">
        <f>E121/C121</f>
        <v>0.95530726256983245</v>
      </c>
      <c r="G121">
        <v>265</v>
      </c>
      <c r="M121">
        <v>83</v>
      </c>
      <c r="O121">
        <v>0</v>
      </c>
      <c r="S121" s="27">
        <v>228</v>
      </c>
      <c r="T121" s="27">
        <v>179</v>
      </c>
      <c r="U121" s="40">
        <f>T121/S121</f>
        <v>0.78508771929824561</v>
      </c>
      <c r="V121" s="27">
        <v>171</v>
      </c>
      <c r="W121" s="40">
        <f>V121/T121</f>
        <v>0.95530726256983245</v>
      </c>
    </row>
    <row r="122" spans="1:23" x14ac:dyDescent="0.25">
      <c r="A122" t="s">
        <v>886</v>
      </c>
      <c r="B122">
        <v>68</v>
      </c>
      <c r="C122">
        <v>67</v>
      </c>
      <c r="D122" s="19">
        <f>C122/B122</f>
        <v>0.98529411764705888</v>
      </c>
      <c r="E122">
        <v>53</v>
      </c>
      <c r="F122" s="19">
        <f>E122/C122</f>
        <v>0.79104477611940294</v>
      </c>
      <c r="S122" s="27">
        <v>68</v>
      </c>
      <c r="T122" s="27">
        <v>67</v>
      </c>
      <c r="U122" s="40">
        <f>T122/S122</f>
        <v>0.98529411764705888</v>
      </c>
      <c r="V122" s="27"/>
      <c r="W122" s="40"/>
    </row>
    <row r="123" spans="1:23" x14ac:dyDescent="0.25">
      <c r="A123" t="s">
        <v>887</v>
      </c>
      <c r="B123">
        <v>122</v>
      </c>
      <c r="C123">
        <v>122</v>
      </c>
      <c r="D123" s="19">
        <f>C123/B123</f>
        <v>1</v>
      </c>
      <c r="E123">
        <v>122</v>
      </c>
      <c r="F123" s="19">
        <f>E123/C123</f>
        <v>1</v>
      </c>
      <c r="G123">
        <v>250</v>
      </c>
      <c r="I123">
        <v>100</v>
      </c>
      <c r="J123">
        <v>5</v>
      </c>
      <c r="K123">
        <v>16</v>
      </c>
      <c r="L123">
        <v>31</v>
      </c>
      <c r="M123">
        <v>122</v>
      </c>
      <c r="N123">
        <v>100</v>
      </c>
      <c r="O123">
        <v>5</v>
      </c>
      <c r="P123">
        <v>16</v>
      </c>
      <c r="R123">
        <v>31</v>
      </c>
      <c r="S123" s="27">
        <v>122</v>
      </c>
      <c r="T123" s="27">
        <v>122</v>
      </c>
      <c r="U123" s="40">
        <f>T123/S123</f>
        <v>1</v>
      </c>
      <c r="V123" s="27">
        <v>122</v>
      </c>
      <c r="W123" s="40">
        <f>V123/T123</f>
        <v>1</v>
      </c>
    </row>
    <row r="124" spans="1:23" x14ac:dyDescent="0.25">
      <c r="A124" t="s">
        <v>888</v>
      </c>
      <c r="B124">
        <v>245</v>
      </c>
      <c r="C124">
        <v>44</v>
      </c>
      <c r="D124" s="19">
        <f>C124/B124</f>
        <v>0.17959183673469387</v>
      </c>
      <c r="E124">
        <v>36</v>
      </c>
      <c r="F124" s="19">
        <f>E124/C124</f>
        <v>0.81818181818181823</v>
      </c>
      <c r="S124" s="27">
        <v>245</v>
      </c>
      <c r="T124" s="27">
        <v>44</v>
      </c>
      <c r="U124" s="40">
        <f>T124/S124</f>
        <v>0.17959183673469387</v>
      </c>
      <c r="V124" s="27"/>
      <c r="W124" s="40"/>
    </row>
    <row r="125" spans="1:23" x14ac:dyDescent="0.25">
      <c r="A125" t="s">
        <v>889</v>
      </c>
      <c r="B125">
        <v>183</v>
      </c>
      <c r="C125">
        <v>132</v>
      </c>
      <c r="D125" s="19">
        <f>C125/B125</f>
        <v>0.72131147540983609</v>
      </c>
      <c r="E125">
        <v>104</v>
      </c>
      <c r="F125" s="19">
        <f>E125/C125</f>
        <v>0.78787878787878785</v>
      </c>
      <c r="S125" s="27">
        <v>183</v>
      </c>
      <c r="T125" s="27">
        <v>132</v>
      </c>
      <c r="U125" s="40">
        <f>T125/S125</f>
        <v>0.72131147540983609</v>
      </c>
      <c r="V125" s="27">
        <v>104</v>
      </c>
      <c r="W125" s="40">
        <f>V125/T125</f>
        <v>0.78787878787878785</v>
      </c>
    </row>
    <row r="126" spans="1:23" x14ac:dyDescent="0.25">
      <c r="A126" t="s">
        <v>890</v>
      </c>
      <c r="B126">
        <v>251</v>
      </c>
      <c r="C126">
        <v>186</v>
      </c>
      <c r="D126" s="19">
        <f>C126/B126</f>
        <v>0.74103585657370519</v>
      </c>
      <c r="E126">
        <v>118</v>
      </c>
      <c r="F126" s="19">
        <f>E126/C126</f>
        <v>0.63440860215053763</v>
      </c>
      <c r="G126">
        <v>173</v>
      </c>
      <c r="H126">
        <v>174</v>
      </c>
      <c r="I126">
        <v>41</v>
      </c>
      <c r="J126">
        <v>18</v>
      </c>
      <c r="K126">
        <v>44</v>
      </c>
      <c r="L126">
        <v>28</v>
      </c>
      <c r="M126">
        <v>90</v>
      </c>
      <c r="N126">
        <v>51</v>
      </c>
      <c r="O126">
        <v>14</v>
      </c>
      <c r="P126">
        <v>55</v>
      </c>
      <c r="Q126">
        <v>1</v>
      </c>
      <c r="R126">
        <v>26</v>
      </c>
      <c r="S126" s="27">
        <v>251</v>
      </c>
      <c r="T126" s="27">
        <v>186</v>
      </c>
      <c r="U126" s="40">
        <f>T126/S126</f>
        <v>0.74103585657370519</v>
      </c>
      <c r="V126" s="27">
        <v>118</v>
      </c>
      <c r="W126" s="40">
        <f>V126/T126</f>
        <v>0.63440860215053763</v>
      </c>
    </row>
    <row r="127" spans="1:23" x14ac:dyDescent="0.25">
      <c r="A127" t="s">
        <v>891</v>
      </c>
      <c r="B127">
        <v>104</v>
      </c>
      <c r="C127">
        <v>80</v>
      </c>
      <c r="D127" s="19">
        <f>C127/B127</f>
        <v>0.76923076923076927</v>
      </c>
      <c r="E127">
        <v>27</v>
      </c>
      <c r="F127" s="19">
        <f>E127/C127</f>
        <v>0.33750000000000002</v>
      </c>
      <c r="G127">
        <v>69</v>
      </c>
      <c r="H127">
        <v>62</v>
      </c>
      <c r="I127">
        <v>23</v>
      </c>
      <c r="J127">
        <v>6</v>
      </c>
      <c r="K127">
        <v>45</v>
      </c>
      <c r="L127">
        <v>16</v>
      </c>
      <c r="M127">
        <v>27</v>
      </c>
      <c r="N127">
        <v>12</v>
      </c>
      <c r="O127">
        <v>1</v>
      </c>
      <c r="P127">
        <v>49</v>
      </c>
      <c r="Q127">
        <v>42</v>
      </c>
      <c r="R127">
        <v>28</v>
      </c>
      <c r="S127" s="27">
        <v>104</v>
      </c>
      <c r="T127" s="27">
        <v>80</v>
      </c>
      <c r="U127" s="40">
        <f>T127/S127</f>
        <v>0.76923076923076927</v>
      </c>
      <c r="V127" s="27">
        <v>27</v>
      </c>
      <c r="W127" s="40">
        <f>V127/T127</f>
        <v>0.33750000000000002</v>
      </c>
    </row>
    <row r="128" spans="1:23" x14ac:dyDescent="0.25">
      <c r="A128" t="s">
        <v>892</v>
      </c>
      <c r="B128">
        <v>79</v>
      </c>
      <c r="C128">
        <v>69</v>
      </c>
      <c r="D128" s="19">
        <f>C128/B128</f>
        <v>0.87341772151898733</v>
      </c>
      <c r="E128">
        <v>56</v>
      </c>
      <c r="F128" s="19">
        <f>E128/C128</f>
        <v>0.81159420289855078</v>
      </c>
      <c r="G128">
        <v>136</v>
      </c>
      <c r="H128">
        <v>65</v>
      </c>
      <c r="I128">
        <v>1</v>
      </c>
      <c r="J128">
        <v>1</v>
      </c>
      <c r="K128">
        <v>55</v>
      </c>
      <c r="L128">
        <v>19</v>
      </c>
      <c r="M128">
        <v>42</v>
      </c>
      <c r="N128">
        <v>0</v>
      </c>
      <c r="O128">
        <v>1</v>
      </c>
      <c r="P128">
        <v>63</v>
      </c>
      <c r="Q128">
        <v>1</v>
      </c>
      <c r="R128">
        <v>19</v>
      </c>
      <c r="S128" s="27">
        <v>79</v>
      </c>
      <c r="T128" s="27">
        <v>69</v>
      </c>
      <c r="U128" s="40">
        <f>T128/S128</f>
        <v>0.87341772151898733</v>
      </c>
      <c r="V128" s="27">
        <v>56</v>
      </c>
      <c r="W128" s="40">
        <f>V128/T128</f>
        <v>0.81159420289855078</v>
      </c>
    </row>
    <row r="129" spans="1:23" x14ac:dyDescent="0.25">
      <c r="A129" t="s">
        <v>893</v>
      </c>
      <c r="B129">
        <v>83</v>
      </c>
      <c r="C129">
        <v>64</v>
      </c>
      <c r="D129" s="19">
        <f>C129/B129</f>
        <v>0.77108433734939763</v>
      </c>
      <c r="E129">
        <v>51</v>
      </c>
      <c r="F129" s="19">
        <f>E129/C129</f>
        <v>0.796875</v>
      </c>
      <c r="S129" s="27">
        <v>83</v>
      </c>
      <c r="T129" s="27">
        <v>64</v>
      </c>
      <c r="U129" s="40">
        <f>T129/S129</f>
        <v>0.77108433734939763</v>
      </c>
      <c r="V129" s="27">
        <v>51</v>
      </c>
      <c r="W129" s="40">
        <f>V129/T129</f>
        <v>0.796875</v>
      </c>
    </row>
    <row r="130" spans="1:23" x14ac:dyDescent="0.25">
      <c r="A130" t="s">
        <v>894</v>
      </c>
      <c r="B130">
        <v>33</v>
      </c>
      <c r="C130">
        <v>30</v>
      </c>
      <c r="D130" s="19">
        <f>C130/B130</f>
        <v>0.90909090909090906</v>
      </c>
      <c r="E130">
        <v>27</v>
      </c>
      <c r="F130" s="19">
        <f>E130/C130</f>
        <v>0.9</v>
      </c>
      <c r="G130">
        <v>46</v>
      </c>
      <c r="H130">
        <v>27</v>
      </c>
      <c r="I130">
        <v>4</v>
      </c>
      <c r="J130">
        <v>0</v>
      </c>
      <c r="K130">
        <v>50</v>
      </c>
      <c r="L130">
        <v>41</v>
      </c>
      <c r="M130">
        <v>24</v>
      </c>
      <c r="N130">
        <v>4</v>
      </c>
      <c r="O130">
        <v>0</v>
      </c>
      <c r="P130">
        <v>62</v>
      </c>
      <c r="Q130">
        <v>100</v>
      </c>
      <c r="R130">
        <v>41</v>
      </c>
      <c r="S130" s="27">
        <v>33</v>
      </c>
      <c r="T130" s="27">
        <v>30</v>
      </c>
      <c r="U130" s="40">
        <f>T130/S130</f>
        <v>0.90909090909090906</v>
      </c>
      <c r="V130" s="27">
        <v>27</v>
      </c>
      <c r="W130" s="40">
        <f>V130/T130</f>
        <v>0.9</v>
      </c>
    </row>
    <row r="131" spans="1:23" x14ac:dyDescent="0.25">
      <c r="A131" t="s">
        <v>895</v>
      </c>
      <c r="B131">
        <v>209</v>
      </c>
      <c r="C131">
        <v>79</v>
      </c>
      <c r="D131" s="19">
        <f>C131/B131</f>
        <v>0.37799043062200954</v>
      </c>
      <c r="E131">
        <v>77</v>
      </c>
      <c r="F131" s="19">
        <f>E131/C131</f>
        <v>0.97468354430379744</v>
      </c>
      <c r="S131" s="27">
        <v>209</v>
      </c>
      <c r="T131" s="27">
        <v>79</v>
      </c>
      <c r="U131" s="40">
        <f>T131/S131</f>
        <v>0.37799043062200954</v>
      </c>
      <c r="V131" s="27"/>
      <c r="W131" s="40"/>
    </row>
    <row r="132" spans="1:23" x14ac:dyDescent="0.25">
      <c r="A132" t="s">
        <v>896</v>
      </c>
      <c r="B132">
        <v>84</v>
      </c>
      <c r="C132">
        <v>22</v>
      </c>
      <c r="D132" s="19">
        <f>C132/B132</f>
        <v>0.26190476190476192</v>
      </c>
      <c r="E132">
        <v>15</v>
      </c>
      <c r="F132" s="19">
        <f>E132/C132</f>
        <v>0.68181818181818177</v>
      </c>
      <c r="S132" s="27">
        <v>84</v>
      </c>
      <c r="T132" s="27">
        <v>22</v>
      </c>
      <c r="U132" s="40">
        <f>T132/S132</f>
        <v>0.26190476190476192</v>
      </c>
      <c r="V132" s="27">
        <v>15</v>
      </c>
      <c r="W132" s="40">
        <f>V132/T132</f>
        <v>0.68181818181818177</v>
      </c>
    </row>
    <row r="133" spans="1:23" x14ac:dyDescent="0.25">
      <c r="A133" t="s">
        <v>897</v>
      </c>
      <c r="B133">
        <v>37</v>
      </c>
      <c r="C133">
        <v>37</v>
      </c>
      <c r="D133" s="19">
        <f>C133/B133</f>
        <v>1</v>
      </c>
      <c r="E133">
        <v>31</v>
      </c>
      <c r="F133" s="19">
        <f>E133/C133</f>
        <v>0.83783783783783783</v>
      </c>
      <c r="G133">
        <v>56</v>
      </c>
      <c r="H133">
        <v>20</v>
      </c>
      <c r="I133">
        <v>0</v>
      </c>
      <c r="J133">
        <v>1</v>
      </c>
      <c r="K133">
        <v>65</v>
      </c>
      <c r="L133">
        <v>45</v>
      </c>
      <c r="M133">
        <v>22</v>
      </c>
      <c r="N133">
        <v>0</v>
      </c>
      <c r="O133">
        <v>0</v>
      </c>
      <c r="P133">
        <v>66</v>
      </c>
      <c r="Q133">
        <v>33</v>
      </c>
      <c r="R133">
        <v>50</v>
      </c>
      <c r="S133" s="27">
        <v>37</v>
      </c>
      <c r="T133" s="27">
        <v>37</v>
      </c>
      <c r="U133" s="40">
        <f>T133/S133</f>
        <v>1</v>
      </c>
      <c r="V133" s="27">
        <v>31</v>
      </c>
      <c r="W133" s="40">
        <f>V133/T133</f>
        <v>0.83783783783783783</v>
      </c>
    </row>
    <row r="134" spans="1:23" x14ac:dyDescent="0.25">
      <c r="A134" t="s">
        <v>898</v>
      </c>
      <c r="B134">
        <v>229</v>
      </c>
      <c r="C134">
        <v>155</v>
      </c>
      <c r="D134" s="19">
        <f>C134/B134</f>
        <v>0.67685589519650657</v>
      </c>
      <c r="E134">
        <v>119</v>
      </c>
      <c r="F134" s="19">
        <f>E134/C134</f>
        <v>0.76774193548387093</v>
      </c>
      <c r="G134">
        <v>214</v>
      </c>
      <c r="H134">
        <v>155</v>
      </c>
      <c r="I134">
        <v>15</v>
      </c>
      <c r="J134">
        <v>7</v>
      </c>
      <c r="K134">
        <v>65</v>
      </c>
      <c r="L134">
        <v>90</v>
      </c>
      <c r="M134">
        <v>68</v>
      </c>
      <c r="N134">
        <v>2</v>
      </c>
      <c r="O134">
        <v>2</v>
      </c>
      <c r="P134">
        <v>66</v>
      </c>
      <c r="Q134">
        <v>59</v>
      </c>
      <c r="R134">
        <v>83</v>
      </c>
      <c r="S134" s="27">
        <v>229</v>
      </c>
      <c r="T134" s="27">
        <v>155</v>
      </c>
      <c r="U134" s="40">
        <f>T134/S134</f>
        <v>0.67685589519650657</v>
      </c>
      <c r="V134" s="27">
        <v>119</v>
      </c>
      <c r="W134" s="40">
        <f>V134/T134</f>
        <v>0.76774193548387093</v>
      </c>
    </row>
    <row r="135" spans="1:23" x14ac:dyDescent="0.25">
      <c r="A135" t="s">
        <v>899</v>
      </c>
      <c r="B135">
        <v>72</v>
      </c>
      <c r="C135">
        <v>55</v>
      </c>
      <c r="D135" s="19">
        <f>C135/B135</f>
        <v>0.76388888888888884</v>
      </c>
      <c r="E135">
        <v>41</v>
      </c>
      <c r="F135" s="19">
        <f>E135/C135</f>
        <v>0.74545454545454548</v>
      </c>
      <c r="G135">
        <v>82</v>
      </c>
      <c r="H135">
        <v>55</v>
      </c>
      <c r="I135">
        <v>9</v>
      </c>
      <c r="J135">
        <v>13</v>
      </c>
      <c r="K135">
        <v>56</v>
      </c>
      <c r="L135">
        <v>29</v>
      </c>
      <c r="M135">
        <v>31</v>
      </c>
      <c r="N135">
        <v>4</v>
      </c>
      <c r="O135">
        <v>4</v>
      </c>
      <c r="P135">
        <v>43</v>
      </c>
      <c r="Q135">
        <v>50</v>
      </c>
      <c r="R135">
        <v>20</v>
      </c>
      <c r="S135" s="27">
        <v>72</v>
      </c>
      <c r="T135" s="27">
        <v>55</v>
      </c>
      <c r="U135" s="40">
        <f>T135/S135</f>
        <v>0.76388888888888884</v>
      </c>
      <c r="V135" s="27">
        <v>41</v>
      </c>
      <c r="W135" s="40">
        <f>V135/T135</f>
        <v>0.74545454545454548</v>
      </c>
    </row>
    <row r="136" spans="1:23" x14ac:dyDescent="0.25">
      <c r="A136" t="s">
        <v>900</v>
      </c>
      <c r="B136">
        <v>36</v>
      </c>
      <c r="C136">
        <v>29</v>
      </c>
      <c r="D136" s="19">
        <f>C136/B136</f>
        <v>0.80555555555555558</v>
      </c>
      <c r="E136">
        <v>20</v>
      </c>
      <c r="F136" s="19">
        <f>E136/C136</f>
        <v>0.68965517241379315</v>
      </c>
      <c r="G136">
        <v>29</v>
      </c>
      <c r="H136">
        <v>29</v>
      </c>
      <c r="I136">
        <v>5</v>
      </c>
      <c r="J136">
        <v>5</v>
      </c>
      <c r="K136">
        <v>60</v>
      </c>
      <c r="L136">
        <v>45</v>
      </c>
      <c r="M136">
        <v>12</v>
      </c>
      <c r="N136">
        <v>5</v>
      </c>
      <c r="O136">
        <v>5</v>
      </c>
      <c r="P136">
        <v>50</v>
      </c>
      <c r="Q136">
        <v>50</v>
      </c>
      <c r="R136">
        <v>45</v>
      </c>
      <c r="S136" s="27">
        <v>36</v>
      </c>
      <c r="T136" s="27">
        <v>29</v>
      </c>
      <c r="U136" s="40">
        <f>T136/S136</f>
        <v>0.80555555555555558</v>
      </c>
      <c r="V136" s="27">
        <v>20</v>
      </c>
      <c r="W136" s="40">
        <f>V136/T136</f>
        <v>0.68965517241379315</v>
      </c>
    </row>
    <row r="137" spans="1:23" x14ac:dyDescent="0.25">
      <c r="A137" t="s">
        <v>901</v>
      </c>
      <c r="B137">
        <v>69</v>
      </c>
      <c r="C137">
        <v>56</v>
      </c>
      <c r="D137" s="19">
        <f>C137/B137</f>
        <v>0.81159420289855078</v>
      </c>
      <c r="E137">
        <v>43</v>
      </c>
      <c r="F137" s="19">
        <f>E137/C137</f>
        <v>0.7678571428571429</v>
      </c>
      <c r="G137">
        <v>84</v>
      </c>
      <c r="H137">
        <v>35</v>
      </c>
      <c r="I137">
        <v>59</v>
      </c>
      <c r="J137">
        <v>1</v>
      </c>
      <c r="K137">
        <v>64</v>
      </c>
      <c r="L137">
        <v>17</v>
      </c>
      <c r="M137">
        <v>27</v>
      </c>
      <c r="N137">
        <v>40</v>
      </c>
      <c r="O137">
        <v>3</v>
      </c>
      <c r="P137">
        <v>58</v>
      </c>
      <c r="Q137">
        <v>65</v>
      </c>
      <c r="R137">
        <v>19</v>
      </c>
      <c r="S137" s="27">
        <v>69</v>
      </c>
      <c r="T137" s="27">
        <v>56</v>
      </c>
      <c r="U137" s="40">
        <f>T137/S137</f>
        <v>0.81159420289855078</v>
      </c>
      <c r="V137" s="27">
        <v>43</v>
      </c>
      <c r="W137" s="40">
        <f>V137/T137</f>
        <v>0.7678571428571429</v>
      </c>
    </row>
    <row r="138" spans="1:23" x14ac:dyDescent="0.25">
      <c r="A138" t="s">
        <v>902</v>
      </c>
      <c r="B138">
        <v>22</v>
      </c>
      <c r="C138">
        <v>20</v>
      </c>
      <c r="D138" s="19">
        <f>C138/B138</f>
        <v>0.90909090909090906</v>
      </c>
      <c r="E138">
        <v>20</v>
      </c>
      <c r="F138" s="19">
        <f>E138/C138</f>
        <v>1</v>
      </c>
      <c r="G138">
        <v>39</v>
      </c>
      <c r="H138">
        <v>14</v>
      </c>
      <c r="I138">
        <v>7</v>
      </c>
      <c r="J138">
        <v>14</v>
      </c>
      <c r="K138">
        <v>50</v>
      </c>
      <c r="L138">
        <v>64</v>
      </c>
      <c r="M138">
        <v>13</v>
      </c>
      <c r="N138">
        <v>5</v>
      </c>
      <c r="O138">
        <v>5</v>
      </c>
      <c r="P138">
        <v>64</v>
      </c>
      <c r="Q138">
        <v>36</v>
      </c>
      <c r="R138">
        <v>85</v>
      </c>
      <c r="S138" s="27">
        <v>22</v>
      </c>
      <c r="T138" s="27">
        <v>20</v>
      </c>
      <c r="U138" s="40">
        <f>T138/S138</f>
        <v>0.90909090909090906</v>
      </c>
      <c r="V138" s="27">
        <v>20</v>
      </c>
      <c r="W138" s="40">
        <f>V138/T138</f>
        <v>1</v>
      </c>
    </row>
    <row r="139" spans="1:23" x14ac:dyDescent="0.25">
      <c r="A139" t="s">
        <v>903</v>
      </c>
      <c r="B139">
        <v>38</v>
      </c>
      <c r="C139">
        <v>25</v>
      </c>
      <c r="D139" s="19">
        <f>C139/B139</f>
        <v>0.65789473684210531</v>
      </c>
      <c r="E139">
        <v>20</v>
      </c>
      <c r="F139" s="19">
        <f>E139/C139</f>
        <v>0.8</v>
      </c>
      <c r="G139">
        <v>78</v>
      </c>
      <c r="H139">
        <v>25</v>
      </c>
      <c r="I139">
        <v>12</v>
      </c>
      <c r="J139">
        <v>0</v>
      </c>
      <c r="K139">
        <v>84</v>
      </c>
      <c r="L139">
        <v>60</v>
      </c>
      <c r="M139">
        <v>17</v>
      </c>
      <c r="N139">
        <v>12</v>
      </c>
      <c r="O139">
        <v>1</v>
      </c>
      <c r="P139">
        <v>71</v>
      </c>
      <c r="Q139">
        <v>51</v>
      </c>
      <c r="R139">
        <v>51</v>
      </c>
      <c r="S139" s="27">
        <v>38</v>
      </c>
      <c r="T139" s="27">
        <v>25</v>
      </c>
      <c r="U139" s="40">
        <f>T139/S139</f>
        <v>0.65789473684210531</v>
      </c>
      <c r="V139" s="27">
        <v>20</v>
      </c>
      <c r="W139" s="40">
        <f>V139/T139</f>
        <v>0.8</v>
      </c>
    </row>
    <row r="140" spans="1:23" s="22" customFormat="1" x14ac:dyDescent="0.25">
      <c r="A140" t="s">
        <v>904</v>
      </c>
      <c r="B140" s="2">
        <v>40</v>
      </c>
      <c r="C140" s="2">
        <v>25</v>
      </c>
      <c r="D140" s="19">
        <f>C140/B140</f>
        <v>0.625</v>
      </c>
      <c r="E140" s="2">
        <v>13</v>
      </c>
      <c r="F140" s="19">
        <f>E140/C140</f>
        <v>0.52</v>
      </c>
      <c r="G140" s="16">
        <v>31</v>
      </c>
      <c r="H140" s="2"/>
      <c r="I140" s="2"/>
      <c r="J140" s="2"/>
      <c r="K140" s="2"/>
      <c r="L140" s="2"/>
      <c r="M140" s="2">
        <v>7</v>
      </c>
      <c r="N140" s="2">
        <v>23</v>
      </c>
      <c r="O140" s="2">
        <v>0</v>
      </c>
      <c r="P140" s="2">
        <v>48</v>
      </c>
      <c r="Q140" s="2">
        <v>42</v>
      </c>
      <c r="R140" s="2">
        <v>32</v>
      </c>
      <c r="S140" s="27">
        <v>40</v>
      </c>
      <c r="T140" s="27">
        <v>25</v>
      </c>
      <c r="U140" s="40">
        <f>T140/S140</f>
        <v>0.625</v>
      </c>
      <c r="V140" s="27">
        <v>13</v>
      </c>
      <c r="W140" s="40">
        <f>V140/T140</f>
        <v>0.52</v>
      </c>
    </row>
    <row r="141" spans="1:23" x14ac:dyDescent="0.25">
      <c r="A141" t="s">
        <v>905</v>
      </c>
      <c r="B141">
        <v>27</v>
      </c>
      <c r="C141">
        <v>25</v>
      </c>
      <c r="D141" s="19">
        <f>C141/B141</f>
        <v>0.92592592592592593</v>
      </c>
      <c r="E141">
        <v>24</v>
      </c>
      <c r="F141" s="19">
        <f>E141/C141</f>
        <v>0.96</v>
      </c>
      <c r="S141" s="27">
        <v>27</v>
      </c>
      <c r="T141" s="27">
        <v>25</v>
      </c>
      <c r="U141" s="40">
        <f>T141/S141</f>
        <v>0.92592592592592593</v>
      </c>
      <c r="V141" s="27">
        <v>24</v>
      </c>
      <c r="W141" s="40">
        <f>V141/T141</f>
        <v>0.96</v>
      </c>
    </row>
    <row r="142" spans="1:23" x14ac:dyDescent="0.25">
      <c r="A142" t="s">
        <v>906</v>
      </c>
      <c r="B142">
        <v>40</v>
      </c>
      <c r="C142">
        <v>35</v>
      </c>
      <c r="D142" s="19">
        <f>C142/B142</f>
        <v>0.875</v>
      </c>
      <c r="E142">
        <v>25</v>
      </c>
      <c r="F142" s="19">
        <f>E142/C142</f>
        <v>0.7142857142857143</v>
      </c>
      <c r="S142" s="27">
        <v>40</v>
      </c>
      <c r="T142" s="27">
        <v>35</v>
      </c>
      <c r="U142" s="40">
        <f>T142/S142</f>
        <v>0.875</v>
      </c>
      <c r="V142" s="27"/>
      <c r="W142" s="40"/>
    </row>
    <row r="143" spans="1:23" x14ac:dyDescent="0.25">
      <c r="A143" t="s">
        <v>907</v>
      </c>
      <c r="B143">
        <v>23</v>
      </c>
      <c r="C143">
        <v>21</v>
      </c>
      <c r="D143" s="19">
        <f>C143/B143</f>
        <v>0.91304347826086951</v>
      </c>
      <c r="E143">
        <v>14</v>
      </c>
      <c r="F143" s="19">
        <f>E143/C143</f>
        <v>0.66666666666666663</v>
      </c>
      <c r="S143" s="27">
        <v>23</v>
      </c>
      <c r="T143" s="27">
        <v>21</v>
      </c>
      <c r="U143" s="40">
        <f>T143/S143</f>
        <v>0.91304347826086951</v>
      </c>
      <c r="V143" s="27"/>
      <c r="W143" s="40"/>
    </row>
    <row r="144" spans="1:23" x14ac:dyDescent="0.25">
      <c r="A144" t="s">
        <v>908</v>
      </c>
      <c r="B144">
        <v>158</v>
      </c>
      <c r="C144">
        <v>118</v>
      </c>
      <c r="D144" s="19">
        <f>C144/B144</f>
        <v>0.74683544303797467</v>
      </c>
      <c r="E144">
        <v>45</v>
      </c>
      <c r="F144" s="19">
        <f>E144/C144</f>
        <v>0.38135593220338981</v>
      </c>
      <c r="G144">
        <v>125</v>
      </c>
      <c r="H144">
        <v>121</v>
      </c>
      <c r="I144">
        <v>19</v>
      </c>
      <c r="J144">
        <v>2</v>
      </c>
      <c r="K144">
        <v>65</v>
      </c>
      <c r="L144">
        <v>38</v>
      </c>
      <c r="M144">
        <v>35</v>
      </c>
      <c r="N144">
        <v>11</v>
      </c>
      <c r="O144">
        <v>2</v>
      </c>
      <c r="P144">
        <v>66</v>
      </c>
      <c r="Q144">
        <v>74</v>
      </c>
      <c r="R144">
        <v>32</v>
      </c>
      <c r="S144" s="27">
        <v>158</v>
      </c>
      <c r="T144" s="27">
        <v>118</v>
      </c>
      <c r="U144" s="40">
        <f>T144/S144</f>
        <v>0.74683544303797467</v>
      </c>
      <c r="V144" s="27">
        <v>45</v>
      </c>
      <c r="W144" s="40">
        <f>V144/T144</f>
        <v>0.38135593220338981</v>
      </c>
    </row>
    <row r="145" spans="1:23" x14ac:dyDescent="0.25">
      <c r="A145" t="s">
        <v>909</v>
      </c>
      <c r="B145">
        <v>57</v>
      </c>
      <c r="C145">
        <v>44</v>
      </c>
      <c r="D145" s="19">
        <f>C145/B145</f>
        <v>0.77192982456140347</v>
      </c>
      <c r="E145">
        <v>28</v>
      </c>
      <c r="F145" s="19">
        <f>E145/C145</f>
        <v>0.63636363636363635</v>
      </c>
      <c r="G145">
        <v>45</v>
      </c>
      <c r="H145">
        <v>44</v>
      </c>
      <c r="I145">
        <v>29</v>
      </c>
      <c r="J145">
        <v>22</v>
      </c>
      <c r="K145">
        <v>40</v>
      </c>
      <c r="M145">
        <v>15</v>
      </c>
      <c r="N145">
        <v>13</v>
      </c>
      <c r="O145">
        <v>8</v>
      </c>
      <c r="P145">
        <v>53</v>
      </c>
      <c r="Q145">
        <v>33</v>
      </c>
      <c r="S145" s="27">
        <v>57</v>
      </c>
      <c r="T145" s="27">
        <v>44</v>
      </c>
      <c r="U145" s="40">
        <f>T145/S145</f>
        <v>0.77192982456140347</v>
      </c>
      <c r="V145" s="27">
        <v>28</v>
      </c>
      <c r="W145" s="40">
        <f>V145/T145</f>
        <v>0.63636363636363635</v>
      </c>
    </row>
    <row r="146" spans="1:23" x14ac:dyDescent="0.25">
      <c r="A146" t="s">
        <v>910</v>
      </c>
      <c r="B146">
        <v>57</v>
      </c>
      <c r="C146">
        <v>25</v>
      </c>
      <c r="D146" s="19">
        <f>C146/B146</f>
        <v>0.43859649122807015</v>
      </c>
      <c r="E146">
        <v>20</v>
      </c>
      <c r="F146" s="19">
        <f>E146/C146</f>
        <v>0.8</v>
      </c>
      <c r="G146">
        <v>62</v>
      </c>
      <c r="H146">
        <v>25</v>
      </c>
      <c r="J146">
        <v>4</v>
      </c>
      <c r="K146">
        <v>56</v>
      </c>
      <c r="M146">
        <v>13</v>
      </c>
      <c r="N146">
        <v>3</v>
      </c>
      <c r="O146">
        <v>3</v>
      </c>
      <c r="P146">
        <v>60</v>
      </c>
      <c r="Q146">
        <v>66</v>
      </c>
      <c r="S146" s="27">
        <v>57</v>
      </c>
      <c r="T146" s="27">
        <v>25</v>
      </c>
      <c r="U146" s="40">
        <f>T146/S146</f>
        <v>0.43859649122807015</v>
      </c>
      <c r="V146" s="27">
        <v>20</v>
      </c>
      <c r="W146" s="40">
        <f>V146/T146</f>
        <v>0.8</v>
      </c>
    </row>
    <row r="147" spans="1:23" x14ac:dyDescent="0.25">
      <c r="A147" t="s">
        <v>911</v>
      </c>
      <c r="B147">
        <v>22</v>
      </c>
      <c r="C147">
        <v>22</v>
      </c>
      <c r="D147" s="19">
        <f>C147/B147</f>
        <v>1</v>
      </c>
      <c r="E147">
        <v>13</v>
      </c>
      <c r="F147" s="19">
        <f>E147/C147</f>
        <v>0.59090909090909094</v>
      </c>
      <c r="G147">
        <v>29</v>
      </c>
      <c r="M147">
        <v>12</v>
      </c>
      <c r="N147">
        <v>14</v>
      </c>
      <c r="O147">
        <v>3</v>
      </c>
      <c r="P147">
        <v>59</v>
      </c>
      <c r="Q147">
        <v>72</v>
      </c>
      <c r="R147">
        <v>3</v>
      </c>
      <c r="S147" s="27">
        <v>22</v>
      </c>
      <c r="T147" s="27">
        <v>22</v>
      </c>
      <c r="U147" s="40">
        <f>T147/S147</f>
        <v>1</v>
      </c>
      <c r="V147" s="27">
        <v>13</v>
      </c>
      <c r="W147" s="40">
        <f>V147/T147</f>
        <v>0.59090909090909094</v>
      </c>
    </row>
    <row r="148" spans="1:23" x14ac:dyDescent="0.25">
      <c r="A148" t="s">
        <v>912</v>
      </c>
      <c r="B148">
        <v>106</v>
      </c>
      <c r="C148">
        <v>86</v>
      </c>
      <c r="D148" s="19">
        <f>C148/B148</f>
        <v>0.81132075471698117</v>
      </c>
      <c r="E148">
        <v>59</v>
      </c>
      <c r="F148" s="19">
        <f>E148/C148</f>
        <v>0.68604651162790697</v>
      </c>
      <c r="G148">
        <v>91</v>
      </c>
      <c r="H148">
        <v>106</v>
      </c>
      <c r="I148">
        <v>9</v>
      </c>
      <c r="J148">
        <v>0</v>
      </c>
      <c r="K148">
        <v>69</v>
      </c>
      <c r="L148">
        <v>48</v>
      </c>
      <c r="M148">
        <v>25</v>
      </c>
      <c r="N148">
        <v>6</v>
      </c>
      <c r="O148">
        <v>0</v>
      </c>
      <c r="Q148">
        <v>73</v>
      </c>
      <c r="R148">
        <v>36</v>
      </c>
      <c r="S148" s="27">
        <v>106</v>
      </c>
      <c r="T148" s="27">
        <v>86</v>
      </c>
      <c r="U148" s="40">
        <f>T148/S148</f>
        <v>0.81132075471698117</v>
      </c>
      <c r="V148" s="27">
        <v>59</v>
      </c>
      <c r="W148" s="40">
        <f>V148/T148</f>
        <v>0.68604651162790697</v>
      </c>
    </row>
    <row r="149" spans="1:23" x14ac:dyDescent="0.25">
      <c r="A149" t="s">
        <v>913</v>
      </c>
      <c r="B149">
        <v>96</v>
      </c>
      <c r="C149">
        <v>80</v>
      </c>
      <c r="D149" s="19">
        <f>C149/B149</f>
        <v>0.83333333333333337</v>
      </c>
      <c r="E149">
        <v>68</v>
      </c>
      <c r="F149" s="19">
        <f>E149/C149</f>
        <v>0.85</v>
      </c>
      <c r="G149">
        <v>132</v>
      </c>
      <c r="H149">
        <v>60</v>
      </c>
      <c r="I149">
        <v>7</v>
      </c>
      <c r="J149">
        <v>5</v>
      </c>
      <c r="K149">
        <v>57</v>
      </c>
      <c r="L149">
        <v>15</v>
      </c>
      <c r="M149">
        <v>35</v>
      </c>
      <c r="N149">
        <v>8</v>
      </c>
      <c r="O149">
        <v>4</v>
      </c>
      <c r="P149">
        <v>49</v>
      </c>
      <c r="Q149">
        <v>57</v>
      </c>
      <c r="R149">
        <v>17</v>
      </c>
      <c r="S149" s="27">
        <v>96</v>
      </c>
      <c r="T149" s="27">
        <v>80</v>
      </c>
      <c r="U149" s="40">
        <f>T149/S149</f>
        <v>0.83333333333333337</v>
      </c>
      <c r="V149" s="27">
        <v>68</v>
      </c>
      <c r="W149" s="40">
        <f>V149/T149</f>
        <v>0.85</v>
      </c>
    </row>
    <row r="150" spans="1:23" x14ac:dyDescent="0.25">
      <c r="A150" t="s">
        <v>914</v>
      </c>
      <c r="B150">
        <v>92</v>
      </c>
      <c r="C150">
        <v>76</v>
      </c>
      <c r="D150" s="19">
        <f>C150/B150</f>
        <v>0.82608695652173914</v>
      </c>
      <c r="E150">
        <v>40</v>
      </c>
      <c r="F150" s="19">
        <f>E150/C150</f>
        <v>0.52631578947368418</v>
      </c>
      <c r="G150">
        <v>110</v>
      </c>
      <c r="H150">
        <v>90</v>
      </c>
      <c r="J150">
        <v>33</v>
      </c>
      <c r="K150">
        <v>52</v>
      </c>
      <c r="M150">
        <v>33</v>
      </c>
      <c r="N150">
        <v>7</v>
      </c>
      <c r="O150">
        <v>5</v>
      </c>
      <c r="P150">
        <v>65</v>
      </c>
      <c r="Q150">
        <v>72</v>
      </c>
      <c r="R150">
        <v>19</v>
      </c>
      <c r="S150" s="27">
        <v>92</v>
      </c>
      <c r="T150" s="27">
        <v>76</v>
      </c>
      <c r="U150" s="40">
        <f>T150/S150</f>
        <v>0.82608695652173914</v>
      </c>
      <c r="V150" s="27">
        <v>40</v>
      </c>
      <c r="W150" s="40">
        <f>V150/T150</f>
        <v>0.52631578947368418</v>
      </c>
    </row>
    <row r="151" spans="1:23" x14ac:dyDescent="0.25">
      <c r="A151" t="s">
        <v>915</v>
      </c>
      <c r="B151">
        <v>57</v>
      </c>
      <c r="C151">
        <v>44</v>
      </c>
      <c r="D151" s="19">
        <f>C151/B151</f>
        <v>0.77192982456140347</v>
      </c>
      <c r="E151">
        <v>29</v>
      </c>
      <c r="F151" s="19">
        <f>E151/C151</f>
        <v>0.65909090909090906</v>
      </c>
      <c r="S151" s="27">
        <v>57</v>
      </c>
      <c r="T151" s="27">
        <v>44</v>
      </c>
      <c r="U151" s="40">
        <f>T151/S151</f>
        <v>0.77192982456140347</v>
      </c>
      <c r="V151" s="27">
        <v>29</v>
      </c>
      <c r="W151" s="40">
        <f>V151/T151</f>
        <v>0.65909090909090906</v>
      </c>
    </row>
    <row r="152" spans="1:23" s="12" customFormat="1" x14ac:dyDescent="0.25">
      <c r="A152" t="s">
        <v>916</v>
      </c>
      <c r="B152">
        <v>375</v>
      </c>
      <c r="C152">
        <v>145</v>
      </c>
      <c r="D152" s="19">
        <f>C152/B152</f>
        <v>0.38666666666666666</v>
      </c>
      <c r="E152">
        <v>133</v>
      </c>
      <c r="F152" s="19">
        <f>E152/C152</f>
        <v>0.91724137931034477</v>
      </c>
      <c r="G152">
        <v>226</v>
      </c>
      <c r="H152">
        <v>133</v>
      </c>
      <c r="I152">
        <v>62</v>
      </c>
      <c r="J152">
        <v>38</v>
      </c>
      <c r="K152">
        <v>50</v>
      </c>
      <c r="L152"/>
      <c r="M152">
        <v>30</v>
      </c>
      <c r="N152">
        <v>31</v>
      </c>
      <c r="O152">
        <v>31</v>
      </c>
      <c r="P152">
        <v>47</v>
      </c>
      <c r="Q152">
        <v>17</v>
      </c>
      <c r="R152"/>
      <c r="S152" s="27">
        <v>375</v>
      </c>
      <c r="T152" s="27">
        <v>145</v>
      </c>
      <c r="U152" s="40">
        <f>T152/S152</f>
        <v>0.38666666666666666</v>
      </c>
      <c r="V152" s="27">
        <v>133</v>
      </c>
      <c r="W152" s="40">
        <f>V152/T152</f>
        <v>0.91724137931034477</v>
      </c>
    </row>
    <row r="153" spans="1:23" x14ac:dyDescent="0.25">
      <c r="A153" t="s">
        <v>917</v>
      </c>
      <c r="B153">
        <v>13</v>
      </c>
      <c r="C153">
        <v>13</v>
      </c>
      <c r="D153" s="19">
        <f>C153/B153</f>
        <v>1</v>
      </c>
      <c r="E153">
        <v>10</v>
      </c>
      <c r="F153" s="19">
        <f>E153/C153</f>
        <v>0.76923076923076927</v>
      </c>
      <c r="G153">
        <v>18</v>
      </c>
      <c r="M153">
        <v>4</v>
      </c>
      <c r="N153">
        <v>33</v>
      </c>
      <c r="O153">
        <v>6</v>
      </c>
      <c r="P153">
        <v>50</v>
      </c>
      <c r="Q153">
        <v>33</v>
      </c>
      <c r="R153">
        <v>0</v>
      </c>
      <c r="S153" s="27">
        <v>13</v>
      </c>
      <c r="T153" s="27">
        <v>13</v>
      </c>
      <c r="U153" s="40">
        <f>T153/S153</f>
        <v>1</v>
      </c>
      <c r="V153" s="27">
        <v>10</v>
      </c>
      <c r="W153" s="40">
        <f>V153/T153</f>
        <v>0.76923076923076927</v>
      </c>
    </row>
    <row r="154" spans="1:23" x14ac:dyDescent="0.25">
      <c r="A154" t="s">
        <v>918</v>
      </c>
      <c r="B154">
        <v>580</v>
      </c>
      <c r="C154">
        <v>414</v>
      </c>
      <c r="D154" s="19">
        <f>C154/B154</f>
        <v>0.71379310344827585</v>
      </c>
      <c r="E154">
        <v>177</v>
      </c>
      <c r="F154" s="19">
        <f>E154/C154</f>
        <v>0.42753623188405798</v>
      </c>
      <c r="G154">
        <v>384</v>
      </c>
      <c r="H154">
        <v>414</v>
      </c>
      <c r="I154">
        <v>35</v>
      </c>
      <c r="J154">
        <v>45</v>
      </c>
      <c r="K154">
        <v>63</v>
      </c>
      <c r="L154">
        <v>29</v>
      </c>
      <c r="M154">
        <v>150</v>
      </c>
      <c r="N154">
        <v>13</v>
      </c>
      <c r="O154">
        <v>22</v>
      </c>
      <c r="P154">
        <v>59</v>
      </c>
      <c r="Q154">
        <v>33</v>
      </c>
      <c r="R154">
        <v>44</v>
      </c>
      <c r="S154" s="27">
        <v>580</v>
      </c>
      <c r="T154" s="27">
        <v>414</v>
      </c>
      <c r="U154" s="40">
        <f>T154/S154</f>
        <v>0.71379310344827585</v>
      </c>
      <c r="V154" s="27">
        <v>177</v>
      </c>
      <c r="W154" s="40">
        <f>V154/T154</f>
        <v>0.42753623188405798</v>
      </c>
    </row>
    <row r="155" spans="1:23" x14ac:dyDescent="0.25">
      <c r="A155" t="s">
        <v>919</v>
      </c>
      <c r="B155">
        <v>130</v>
      </c>
      <c r="C155">
        <v>120</v>
      </c>
      <c r="D155" s="19">
        <f>C155/B155</f>
        <v>0.92307692307692313</v>
      </c>
      <c r="E155">
        <v>89</v>
      </c>
      <c r="F155" s="19">
        <f>E155/C155</f>
        <v>0.7416666666666667</v>
      </c>
      <c r="S155" s="27">
        <v>130</v>
      </c>
      <c r="T155" s="27">
        <v>120</v>
      </c>
      <c r="U155" s="40">
        <f>T155/S155</f>
        <v>0.92307692307692313</v>
      </c>
      <c r="V155" s="27"/>
      <c r="W155" s="40"/>
    </row>
    <row r="156" spans="1:23" x14ac:dyDescent="0.25">
      <c r="A156" t="s">
        <v>920</v>
      </c>
      <c r="B156">
        <v>47</v>
      </c>
      <c r="C156">
        <v>44</v>
      </c>
      <c r="D156" s="19">
        <f>C156/B156</f>
        <v>0.93617021276595747</v>
      </c>
      <c r="E156">
        <v>11</v>
      </c>
      <c r="F156" s="19">
        <f>E156/C156</f>
        <v>0.25</v>
      </c>
      <c r="G156">
        <v>57</v>
      </c>
      <c r="H156">
        <v>44</v>
      </c>
      <c r="I156">
        <v>66</v>
      </c>
      <c r="J156">
        <v>0</v>
      </c>
      <c r="K156">
        <v>80</v>
      </c>
      <c r="L156">
        <v>18</v>
      </c>
      <c r="M156">
        <v>13</v>
      </c>
      <c r="N156">
        <v>16</v>
      </c>
      <c r="O156">
        <v>0</v>
      </c>
      <c r="P156">
        <v>70</v>
      </c>
      <c r="Q156">
        <v>49</v>
      </c>
      <c r="R156">
        <v>32</v>
      </c>
      <c r="S156" s="27">
        <v>47</v>
      </c>
      <c r="T156" s="27">
        <v>44</v>
      </c>
      <c r="U156" s="40">
        <f>T156/S156</f>
        <v>0.93617021276595747</v>
      </c>
      <c r="V156" s="27">
        <v>11</v>
      </c>
      <c r="W156" s="40">
        <f>V156/T156</f>
        <v>0.25</v>
      </c>
    </row>
    <row r="157" spans="1:23" x14ac:dyDescent="0.25">
      <c r="A157" t="s">
        <v>921</v>
      </c>
      <c r="B157">
        <v>44</v>
      </c>
      <c r="C157">
        <v>33</v>
      </c>
      <c r="D157" s="19">
        <f>C157/B157</f>
        <v>0.75</v>
      </c>
      <c r="E157">
        <v>23</v>
      </c>
      <c r="F157" s="19">
        <f>E157/C157</f>
        <v>0.69696969696969702</v>
      </c>
      <c r="G157">
        <v>52</v>
      </c>
      <c r="M157">
        <v>28</v>
      </c>
      <c r="O157">
        <v>9</v>
      </c>
      <c r="P157">
        <v>62</v>
      </c>
      <c r="S157" s="27">
        <v>44</v>
      </c>
      <c r="T157" s="27">
        <v>33</v>
      </c>
      <c r="U157" s="40">
        <f>T157/S157</f>
        <v>0.75</v>
      </c>
      <c r="V157" s="27">
        <v>23</v>
      </c>
      <c r="W157" s="40">
        <f>V157/T157</f>
        <v>0.69696969696969702</v>
      </c>
    </row>
    <row r="158" spans="1:23" x14ac:dyDescent="0.25">
      <c r="A158" t="s">
        <v>922</v>
      </c>
      <c r="B158">
        <v>170</v>
      </c>
      <c r="C158">
        <v>78</v>
      </c>
      <c r="D158" s="19">
        <f>C158/B158</f>
        <v>0.45882352941176469</v>
      </c>
      <c r="E158">
        <v>41</v>
      </c>
      <c r="F158" s="19">
        <f>E158/C158</f>
        <v>0.52564102564102566</v>
      </c>
      <c r="G158">
        <v>108</v>
      </c>
      <c r="H158">
        <v>78</v>
      </c>
      <c r="I158">
        <v>29</v>
      </c>
      <c r="J158">
        <v>10</v>
      </c>
      <c r="K158">
        <v>50</v>
      </c>
      <c r="L158">
        <v>18</v>
      </c>
      <c r="M158">
        <v>42</v>
      </c>
      <c r="N158">
        <v>11</v>
      </c>
      <c r="O158">
        <v>6</v>
      </c>
      <c r="P158">
        <v>50</v>
      </c>
      <c r="Q158">
        <v>0</v>
      </c>
      <c r="R158">
        <v>20</v>
      </c>
      <c r="S158" s="27">
        <v>170</v>
      </c>
      <c r="T158" s="27">
        <v>78</v>
      </c>
      <c r="U158" s="40">
        <f>T158/S158</f>
        <v>0.45882352941176469</v>
      </c>
      <c r="V158" s="27">
        <v>41</v>
      </c>
      <c r="W158" s="40">
        <f>V158/T158</f>
        <v>0.52564102564102566</v>
      </c>
    </row>
    <row r="159" spans="1:23" x14ac:dyDescent="0.25">
      <c r="A159" t="s">
        <v>923</v>
      </c>
      <c r="B159">
        <v>37</v>
      </c>
      <c r="C159">
        <v>33</v>
      </c>
      <c r="D159" s="19">
        <f>C159/B159</f>
        <v>0.89189189189189189</v>
      </c>
      <c r="E159">
        <v>23</v>
      </c>
      <c r="F159" s="19">
        <f>E159/C159</f>
        <v>0.69696969696969702</v>
      </c>
      <c r="G159">
        <v>42</v>
      </c>
      <c r="H159">
        <v>33</v>
      </c>
      <c r="I159">
        <v>0</v>
      </c>
      <c r="J159">
        <v>9</v>
      </c>
      <c r="K159">
        <v>52</v>
      </c>
      <c r="L159">
        <v>43</v>
      </c>
      <c r="M159">
        <v>14</v>
      </c>
      <c r="N159">
        <v>0</v>
      </c>
      <c r="O159">
        <v>14</v>
      </c>
      <c r="P159">
        <v>57</v>
      </c>
      <c r="Q159">
        <v>60</v>
      </c>
      <c r="R159">
        <v>39</v>
      </c>
      <c r="S159" s="27">
        <v>37</v>
      </c>
      <c r="T159" s="27">
        <v>33</v>
      </c>
      <c r="U159" s="40">
        <f>T159/S159</f>
        <v>0.89189189189189189</v>
      </c>
      <c r="V159" s="27">
        <v>23</v>
      </c>
      <c r="W159" s="40">
        <f>V159/T159</f>
        <v>0.69696969696969702</v>
      </c>
    </row>
    <row r="160" spans="1:23" x14ac:dyDescent="0.25">
      <c r="A160" t="s">
        <v>924</v>
      </c>
      <c r="B160">
        <v>1657</v>
      </c>
      <c r="C160">
        <v>1065</v>
      </c>
      <c r="D160" s="19">
        <f>C160/B160</f>
        <v>0.64272782136391071</v>
      </c>
      <c r="E160">
        <v>478</v>
      </c>
      <c r="F160" s="19">
        <f>E160/C160</f>
        <v>0.4488262910798122</v>
      </c>
      <c r="G160">
        <v>982</v>
      </c>
      <c r="H160">
        <v>1053</v>
      </c>
      <c r="I160">
        <v>85</v>
      </c>
      <c r="J160">
        <v>59</v>
      </c>
      <c r="K160">
        <v>59</v>
      </c>
      <c r="M160">
        <v>497</v>
      </c>
      <c r="O160">
        <v>56</v>
      </c>
      <c r="P160">
        <v>63</v>
      </c>
      <c r="S160" s="27">
        <v>1657</v>
      </c>
      <c r="T160" s="27">
        <v>1065</v>
      </c>
      <c r="U160" s="40">
        <f>T160/S160</f>
        <v>0.64272782136391071</v>
      </c>
      <c r="V160" s="27">
        <v>478</v>
      </c>
      <c r="W160" s="40">
        <f>V160/T160</f>
        <v>0.4488262910798122</v>
      </c>
    </row>
    <row r="161" spans="1:23" x14ac:dyDescent="0.25">
      <c r="A161" t="s">
        <v>925</v>
      </c>
      <c r="B161">
        <v>9</v>
      </c>
      <c r="C161">
        <v>9</v>
      </c>
      <c r="D161" s="19">
        <f>C161/B161</f>
        <v>1</v>
      </c>
      <c r="E161">
        <v>6</v>
      </c>
      <c r="F161" s="19">
        <f>E161/C161</f>
        <v>0.66666666666666663</v>
      </c>
      <c r="G161">
        <v>22</v>
      </c>
      <c r="H161">
        <v>9</v>
      </c>
      <c r="I161">
        <v>11</v>
      </c>
      <c r="J161">
        <v>0</v>
      </c>
      <c r="K161">
        <v>33</v>
      </c>
      <c r="L161">
        <v>22</v>
      </c>
      <c r="M161">
        <v>8</v>
      </c>
      <c r="N161">
        <v>5</v>
      </c>
      <c r="O161">
        <v>5</v>
      </c>
      <c r="P161">
        <v>41</v>
      </c>
      <c r="Q161">
        <v>86</v>
      </c>
      <c r="R161">
        <v>18</v>
      </c>
      <c r="S161" s="27">
        <v>9</v>
      </c>
      <c r="T161" s="27">
        <v>9</v>
      </c>
      <c r="U161" s="40">
        <f>T161/S161</f>
        <v>1</v>
      </c>
      <c r="V161" s="27">
        <v>6</v>
      </c>
      <c r="W161" s="40">
        <f>V161/T161</f>
        <v>0.66666666666666663</v>
      </c>
    </row>
    <row r="162" spans="1:23" x14ac:dyDescent="0.25">
      <c r="A162" t="s">
        <v>926</v>
      </c>
      <c r="B162">
        <v>69</v>
      </c>
      <c r="C162">
        <v>43</v>
      </c>
      <c r="D162" s="19">
        <f>C162/B162</f>
        <v>0.62318840579710144</v>
      </c>
      <c r="E162">
        <v>33</v>
      </c>
      <c r="F162" s="19">
        <f>E162/C162</f>
        <v>0.76744186046511631</v>
      </c>
      <c r="S162" s="27">
        <v>69</v>
      </c>
      <c r="T162" s="27">
        <v>43</v>
      </c>
      <c r="U162" s="40">
        <f>T162/S162</f>
        <v>0.62318840579710144</v>
      </c>
      <c r="V162" s="27">
        <v>33</v>
      </c>
      <c r="W162" s="40">
        <f>V162/T162</f>
        <v>0.76744186046511631</v>
      </c>
    </row>
    <row r="163" spans="1:23" x14ac:dyDescent="0.25">
      <c r="A163" t="s">
        <v>927</v>
      </c>
      <c r="B163">
        <v>751</v>
      </c>
      <c r="C163">
        <v>453</v>
      </c>
      <c r="D163" s="19">
        <f>C163/B163</f>
        <v>0.60319573901464718</v>
      </c>
      <c r="E163">
        <v>146</v>
      </c>
      <c r="F163" s="19">
        <f>E163/C163</f>
        <v>0.32229580573951433</v>
      </c>
      <c r="S163" s="27">
        <v>751</v>
      </c>
      <c r="T163" s="27">
        <v>453</v>
      </c>
      <c r="U163" s="40">
        <f>T163/S163</f>
        <v>0.60319573901464718</v>
      </c>
      <c r="V163" s="27">
        <v>146</v>
      </c>
      <c r="W163" s="40">
        <f>V163/T163</f>
        <v>0.32229580573951433</v>
      </c>
    </row>
    <row r="164" spans="1:23" x14ac:dyDescent="0.25">
      <c r="A164" t="s">
        <v>928</v>
      </c>
      <c r="B164">
        <v>228</v>
      </c>
      <c r="C164">
        <v>198</v>
      </c>
      <c r="D164" s="19">
        <f>C164/B164</f>
        <v>0.86842105263157898</v>
      </c>
      <c r="E164">
        <v>48</v>
      </c>
      <c r="F164" s="19">
        <f>E164/C164</f>
        <v>0.24242424242424243</v>
      </c>
      <c r="G164">
        <v>102</v>
      </c>
      <c r="H164">
        <v>198</v>
      </c>
      <c r="I164">
        <v>83</v>
      </c>
      <c r="J164">
        <v>63</v>
      </c>
      <c r="K164">
        <v>70</v>
      </c>
      <c r="L164">
        <v>10</v>
      </c>
      <c r="M164">
        <v>36</v>
      </c>
      <c r="N164">
        <v>53</v>
      </c>
      <c r="O164">
        <v>39</v>
      </c>
      <c r="P164">
        <v>71</v>
      </c>
      <c r="Q164">
        <v>23</v>
      </c>
      <c r="R164">
        <v>17</v>
      </c>
      <c r="S164" s="27">
        <v>228</v>
      </c>
      <c r="T164" s="27">
        <v>198</v>
      </c>
      <c r="U164" s="40">
        <f>T164/S164</f>
        <v>0.86842105263157898</v>
      </c>
      <c r="V164" s="27">
        <v>48</v>
      </c>
      <c r="W164" s="40">
        <f>V164/T164</f>
        <v>0.24242424242424243</v>
      </c>
    </row>
    <row r="165" spans="1:23" x14ac:dyDescent="0.25">
      <c r="A165" t="s">
        <v>929</v>
      </c>
      <c r="B165">
        <v>12</v>
      </c>
      <c r="C165">
        <v>11</v>
      </c>
      <c r="D165" s="19">
        <f>C165/B165</f>
        <v>0.91666666666666663</v>
      </c>
      <c r="E165">
        <v>10</v>
      </c>
      <c r="F165" s="19">
        <f>E165/C165</f>
        <v>0.90909090909090906</v>
      </c>
      <c r="G165">
        <v>16</v>
      </c>
      <c r="H165">
        <v>91</v>
      </c>
      <c r="I165">
        <v>38</v>
      </c>
      <c r="J165">
        <v>0</v>
      </c>
      <c r="K165">
        <v>25</v>
      </c>
      <c r="L165">
        <v>6</v>
      </c>
      <c r="M165">
        <v>6</v>
      </c>
      <c r="N165">
        <v>43</v>
      </c>
      <c r="O165">
        <v>0</v>
      </c>
      <c r="P165">
        <v>25</v>
      </c>
      <c r="Q165">
        <v>13</v>
      </c>
      <c r="R165">
        <v>6</v>
      </c>
      <c r="S165" s="27">
        <v>12</v>
      </c>
      <c r="T165" s="27">
        <v>11</v>
      </c>
      <c r="U165" s="40">
        <f>T165/S165</f>
        <v>0.91666666666666663</v>
      </c>
      <c r="V165" s="27">
        <v>10</v>
      </c>
      <c r="W165" s="40">
        <f>V165/T165</f>
        <v>0.90909090909090906</v>
      </c>
    </row>
    <row r="166" spans="1:23" x14ac:dyDescent="0.25">
      <c r="A166" t="s">
        <v>930</v>
      </c>
      <c r="B166">
        <v>59</v>
      </c>
      <c r="C166">
        <v>55</v>
      </c>
      <c r="D166" s="19">
        <f>C166/B166</f>
        <v>0.93220338983050843</v>
      </c>
      <c r="E166">
        <v>40</v>
      </c>
      <c r="F166" s="19">
        <f>E166/C166</f>
        <v>0.72727272727272729</v>
      </c>
      <c r="G166">
        <v>82</v>
      </c>
      <c r="H166">
        <v>55</v>
      </c>
      <c r="I166">
        <v>6</v>
      </c>
      <c r="J166">
        <v>11</v>
      </c>
      <c r="K166">
        <v>66</v>
      </c>
      <c r="L166">
        <v>16</v>
      </c>
      <c r="M166">
        <v>26</v>
      </c>
      <c r="N166">
        <v>5</v>
      </c>
      <c r="O166">
        <v>1</v>
      </c>
      <c r="P166">
        <v>65</v>
      </c>
      <c r="Q166">
        <v>70</v>
      </c>
      <c r="R166">
        <v>23</v>
      </c>
      <c r="S166" s="27">
        <v>59</v>
      </c>
      <c r="T166" s="27">
        <v>55</v>
      </c>
      <c r="U166" s="40">
        <f>T166/S166</f>
        <v>0.93220338983050843</v>
      </c>
      <c r="V166" s="27">
        <v>40</v>
      </c>
      <c r="W166" s="40">
        <f>V166/T166</f>
        <v>0.72727272727272729</v>
      </c>
    </row>
    <row r="167" spans="1:23" x14ac:dyDescent="0.25">
      <c r="A167" t="s">
        <v>931</v>
      </c>
      <c r="B167">
        <v>89</v>
      </c>
      <c r="C167">
        <v>85</v>
      </c>
      <c r="D167" s="19">
        <f>C167/B167</f>
        <v>0.9550561797752809</v>
      </c>
      <c r="E167">
        <v>52</v>
      </c>
      <c r="F167" s="19">
        <f>E167/C167</f>
        <v>0.61176470588235299</v>
      </c>
      <c r="S167" s="27">
        <v>89</v>
      </c>
      <c r="T167" s="27">
        <v>85</v>
      </c>
      <c r="U167" s="40">
        <f>T167/S167</f>
        <v>0.9550561797752809</v>
      </c>
      <c r="V167" s="27"/>
      <c r="W167" s="40"/>
    </row>
    <row r="168" spans="1:23" x14ac:dyDescent="0.25">
      <c r="A168" t="s">
        <v>932</v>
      </c>
      <c r="B168">
        <v>346</v>
      </c>
      <c r="C168">
        <v>222</v>
      </c>
      <c r="D168" s="19">
        <f>C168/B168</f>
        <v>0.64161849710982655</v>
      </c>
      <c r="E168">
        <v>61</v>
      </c>
      <c r="F168" s="19">
        <f>E168/C168</f>
        <v>0.2747747747747748</v>
      </c>
      <c r="G168">
        <v>173</v>
      </c>
      <c r="H168">
        <v>198</v>
      </c>
      <c r="I168">
        <v>83</v>
      </c>
      <c r="J168">
        <v>22</v>
      </c>
      <c r="K168">
        <v>62</v>
      </c>
      <c r="L168">
        <v>38</v>
      </c>
      <c r="M168">
        <v>74</v>
      </c>
      <c r="N168">
        <v>60</v>
      </c>
      <c r="O168">
        <v>7</v>
      </c>
      <c r="P168">
        <v>59</v>
      </c>
      <c r="Q168">
        <v>52</v>
      </c>
      <c r="R168">
        <v>38</v>
      </c>
      <c r="S168" s="27">
        <v>346</v>
      </c>
      <c r="T168" s="27">
        <v>222</v>
      </c>
      <c r="U168" s="40">
        <f>T168/S168</f>
        <v>0.64161849710982655</v>
      </c>
      <c r="V168" s="27">
        <v>61</v>
      </c>
      <c r="W168" s="40">
        <f>V168/T168</f>
        <v>0.2747747747747748</v>
      </c>
    </row>
    <row r="169" spans="1:23" x14ac:dyDescent="0.25">
      <c r="A169" t="s">
        <v>933</v>
      </c>
      <c r="B169">
        <v>54</v>
      </c>
      <c r="C169">
        <v>45</v>
      </c>
      <c r="D169" s="19">
        <f>C169/B169</f>
        <v>0.83333333333333337</v>
      </c>
      <c r="E169">
        <v>18</v>
      </c>
      <c r="F169" s="19">
        <f>E169/C169</f>
        <v>0.4</v>
      </c>
      <c r="G169">
        <v>392</v>
      </c>
      <c r="H169">
        <v>218</v>
      </c>
      <c r="I169">
        <v>60</v>
      </c>
      <c r="J169">
        <v>6</v>
      </c>
      <c r="K169">
        <v>57</v>
      </c>
      <c r="L169">
        <v>32</v>
      </c>
      <c r="M169">
        <v>218</v>
      </c>
      <c r="N169">
        <v>64</v>
      </c>
      <c r="O169">
        <v>3</v>
      </c>
      <c r="P169">
        <v>56</v>
      </c>
      <c r="Q169">
        <v>81</v>
      </c>
      <c r="R169">
        <v>47</v>
      </c>
      <c r="S169" s="27">
        <v>54</v>
      </c>
      <c r="T169" s="27">
        <v>45</v>
      </c>
      <c r="U169" s="40">
        <f>T169/S169</f>
        <v>0.83333333333333337</v>
      </c>
      <c r="V169" s="27">
        <v>18</v>
      </c>
      <c r="W169" s="40">
        <f>V169/T169</f>
        <v>0.4</v>
      </c>
    </row>
    <row r="170" spans="1:23" x14ac:dyDescent="0.25">
      <c r="A170" t="s">
        <v>934</v>
      </c>
      <c r="B170">
        <v>54</v>
      </c>
      <c r="C170">
        <v>46</v>
      </c>
      <c r="D170" s="19">
        <f>C170/B170</f>
        <v>0.85185185185185186</v>
      </c>
      <c r="E170">
        <v>42</v>
      </c>
      <c r="F170" s="19">
        <f>E170/C170</f>
        <v>0.91304347826086951</v>
      </c>
      <c r="G170">
        <v>64</v>
      </c>
      <c r="H170">
        <v>46</v>
      </c>
      <c r="I170">
        <v>11</v>
      </c>
      <c r="J170">
        <v>0</v>
      </c>
      <c r="K170">
        <v>70</v>
      </c>
      <c r="L170">
        <v>18</v>
      </c>
      <c r="M170">
        <v>19</v>
      </c>
      <c r="N170">
        <v>11</v>
      </c>
      <c r="O170">
        <v>0</v>
      </c>
      <c r="P170">
        <v>70</v>
      </c>
      <c r="Q170">
        <v>97</v>
      </c>
      <c r="R170">
        <v>18</v>
      </c>
      <c r="S170" s="27">
        <v>54</v>
      </c>
      <c r="T170" s="27">
        <v>46</v>
      </c>
      <c r="U170" s="40">
        <f>T170/S170</f>
        <v>0.85185185185185186</v>
      </c>
      <c r="V170" s="27">
        <v>42</v>
      </c>
      <c r="W170" s="40">
        <f>V170/T170</f>
        <v>0.91304347826086951</v>
      </c>
    </row>
    <row r="171" spans="1:23" x14ac:dyDescent="0.25">
      <c r="A171" t="s">
        <v>935</v>
      </c>
      <c r="B171">
        <v>64</v>
      </c>
      <c r="C171">
        <v>43</v>
      </c>
      <c r="D171" s="19">
        <f>C171/B171</f>
        <v>0.671875</v>
      </c>
      <c r="E171">
        <v>37</v>
      </c>
      <c r="F171" s="19">
        <f>E171/C171</f>
        <v>0.86046511627906974</v>
      </c>
      <c r="S171" s="27">
        <v>64</v>
      </c>
      <c r="T171" s="27">
        <v>43</v>
      </c>
      <c r="U171" s="40">
        <f>T171/S171</f>
        <v>0.671875</v>
      </c>
      <c r="V171" s="27"/>
      <c r="W171" s="40"/>
    </row>
    <row r="172" spans="1:23" x14ac:dyDescent="0.25">
      <c r="A172" t="s">
        <v>936</v>
      </c>
      <c r="B172">
        <v>127</v>
      </c>
      <c r="C172">
        <v>74</v>
      </c>
      <c r="D172" s="19">
        <f>C172/B172</f>
        <v>0.58267716535433067</v>
      </c>
      <c r="E172">
        <v>49</v>
      </c>
      <c r="F172" s="19">
        <f>E172/C172</f>
        <v>0.66216216216216217</v>
      </c>
      <c r="G172">
        <v>106</v>
      </c>
      <c r="H172">
        <v>118</v>
      </c>
      <c r="I172">
        <v>5</v>
      </c>
      <c r="J172">
        <v>7</v>
      </c>
      <c r="K172">
        <v>81</v>
      </c>
      <c r="L172">
        <v>48</v>
      </c>
      <c r="M172">
        <v>33</v>
      </c>
      <c r="N172">
        <v>1</v>
      </c>
      <c r="O172">
        <v>4</v>
      </c>
      <c r="P172">
        <v>53</v>
      </c>
      <c r="Q172">
        <v>68</v>
      </c>
      <c r="R172">
        <v>42</v>
      </c>
      <c r="S172" s="27">
        <v>127</v>
      </c>
      <c r="T172" s="27">
        <v>74</v>
      </c>
      <c r="U172" s="40">
        <f>T172/S172</f>
        <v>0.58267716535433067</v>
      </c>
      <c r="V172" s="27">
        <v>49</v>
      </c>
      <c r="W172" s="40">
        <f>V172/T172</f>
        <v>0.66216216216216217</v>
      </c>
    </row>
    <row r="173" spans="1:23" x14ac:dyDescent="0.25">
      <c r="A173" t="s">
        <v>937</v>
      </c>
      <c r="B173">
        <v>40</v>
      </c>
      <c r="C173">
        <v>35</v>
      </c>
      <c r="D173" s="19">
        <f>C173/B173</f>
        <v>0.875</v>
      </c>
      <c r="E173">
        <v>30</v>
      </c>
      <c r="F173" s="19">
        <f>E173/C173</f>
        <v>0.8571428571428571</v>
      </c>
      <c r="S173" s="27">
        <v>40</v>
      </c>
      <c r="T173" s="27">
        <v>35</v>
      </c>
      <c r="U173" s="40">
        <f>T173/S173</f>
        <v>0.875</v>
      </c>
      <c r="V173" s="27">
        <v>30</v>
      </c>
      <c r="W173" s="40">
        <f>V173/T173</f>
        <v>0.8571428571428571</v>
      </c>
    </row>
    <row r="174" spans="1:23" x14ac:dyDescent="0.25">
      <c r="A174" t="s">
        <v>938</v>
      </c>
      <c r="B174">
        <v>61</v>
      </c>
      <c r="C174">
        <v>37</v>
      </c>
      <c r="D174" s="19">
        <f>C174/B174</f>
        <v>0.60655737704918034</v>
      </c>
      <c r="E174">
        <v>17</v>
      </c>
      <c r="F174" s="19">
        <f>E174/C174</f>
        <v>0.45945945945945948</v>
      </c>
      <c r="G174">
        <v>46</v>
      </c>
      <c r="H174">
        <v>37</v>
      </c>
      <c r="I174">
        <v>0</v>
      </c>
      <c r="J174">
        <v>6</v>
      </c>
      <c r="K174">
        <v>64</v>
      </c>
      <c r="L174">
        <v>0</v>
      </c>
      <c r="M174">
        <v>14</v>
      </c>
      <c r="N174">
        <v>0</v>
      </c>
      <c r="O174">
        <v>2</v>
      </c>
      <c r="P174">
        <v>67</v>
      </c>
      <c r="Q174">
        <v>72</v>
      </c>
      <c r="S174" s="27">
        <v>61</v>
      </c>
      <c r="T174" s="27">
        <v>37</v>
      </c>
      <c r="U174" s="40">
        <f>T174/S174</f>
        <v>0.60655737704918034</v>
      </c>
      <c r="V174" s="27">
        <v>17</v>
      </c>
      <c r="W174" s="40">
        <f>V174/T174</f>
        <v>0.45945945945945948</v>
      </c>
    </row>
    <row r="175" spans="1:23" x14ac:dyDescent="0.25">
      <c r="A175" t="s">
        <v>939</v>
      </c>
      <c r="B175">
        <v>73</v>
      </c>
      <c r="C175">
        <v>43</v>
      </c>
      <c r="D175" s="19">
        <f>C175/B175</f>
        <v>0.58904109589041098</v>
      </c>
      <c r="E175">
        <v>35</v>
      </c>
      <c r="F175" s="19">
        <f>E175/C175</f>
        <v>0.81395348837209303</v>
      </c>
      <c r="G175">
        <v>65</v>
      </c>
      <c r="H175">
        <v>32</v>
      </c>
      <c r="I175">
        <v>3</v>
      </c>
      <c r="J175">
        <v>3</v>
      </c>
      <c r="K175">
        <v>65</v>
      </c>
      <c r="M175">
        <v>23</v>
      </c>
      <c r="N175">
        <v>5</v>
      </c>
      <c r="O175">
        <v>4</v>
      </c>
      <c r="P175">
        <v>65</v>
      </c>
      <c r="Q175">
        <v>85</v>
      </c>
      <c r="R175">
        <v>71</v>
      </c>
      <c r="S175" s="27">
        <v>73</v>
      </c>
      <c r="T175" s="27">
        <v>43</v>
      </c>
      <c r="U175" s="40">
        <f>T175/S175</f>
        <v>0.58904109589041098</v>
      </c>
      <c r="V175" s="27">
        <v>35</v>
      </c>
      <c r="W175" s="40">
        <f>V175/T175</f>
        <v>0.81395348837209303</v>
      </c>
    </row>
    <row r="176" spans="1:23" x14ac:dyDescent="0.25">
      <c r="A176" t="s">
        <v>940</v>
      </c>
      <c r="B176">
        <v>52</v>
      </c>
      <c r="C176">
        <v>33</v>
      </c>
      <c r="D176" s="19">
        <f>C176/B176</f>
        <v>0.63461538461538458</v>
      </c>
      <c r="E176">
        <v>26</v>
      </c>
      <c r="F176" s="19">
        <f>E176/C176</f>
        <v>0.78787878787878785</v>
      </c>
      <c r="G176">
        <v>76</v>
      </c>
      <c r="H176">
        <v>33</v>
      </c>
      <c r="I176">
        <v>0</v>
      </c>
      <c r="J176">
        <v>5</v>
      </c>
      <c r="K176">
        <v>62</v>
      </c>
      <c r="L176">
        <v>59</v>
      </c>
      <c r="M176">
        <v>27</v>
      </c>
      <c r="N176">
        <v>0</v>
      </c>
      <c r="O176">
        <v>4</v>
      </c>
      <c r="P176">
        <v>57</v>
      </c>
      <c r="R176">
        <v>60</v>
      </c>
      <c r="S176" s="27">
        <v>52</v>
      </c>
      <c r="T176" s="27">
        <v>33</v>
      </c>
      <c r="U176" s="40">
        <f>T176/S176</f>
        <v>0.63461538461538458</v>
      </c>
      <c r="V176" s="27">
        <v>26</v>
      </c>
      <c r="W176" s="40">
        <f>V176/T176</f>
        <v>0.78787878787878785</v>
      </c>
    </row>
    <row r="177" spans="1:23" x14ac:dyDescent="0.25">
      <c r="A177" t="s">
        <v>941</v>
      </c>
      <c r="B177">
        <v>33</v>
      </c>
      <c r="C177">
        <v>25</v>
      </c>
      <c r="D177" s="19">
        <f>C177/B177</f>
        <v>0.75757575757575757</v>
      </c>
      <c r="E177">
        <v>16</v>
      </c>
      <c r="F177" s="19">
        <f>E177/C177</f>
        <v>0.64</v>
      </c>
      <c r="G177">
        <v>45</v>
      </c>
      <c r="H177">
        <v>25</v>
      </c>
      <c r="I177">
        <v>4</v>
      </c>
      <c r="J177">
        <v>8</v>
      </c>
      <c r="K177">
        <v>72</v>
      </c>
      <c r="L177">
        <v>36</v>
      </c>
      <c r="M177">
        <v>16</v>
      </c>
      <c r="N177">
        <v>2</v>
      </c>
      <c r="O177">
        <v>11</v>
      </c>
      <c r="P177">
        <v>67</v>
      </c>
      <c r="Q177">
        <v>70</v>
      </c>
      <c r="R177">
        <v>32</v>
      </c>
      <c r="S177" s="27">
        <v>33</v>
      </c>
      <c r="T177" s="27">
        <v>25</v>
      </c>
      <c r="U177" s="40">
        <f>T177/S177</f>
        <v>0.75757575757575757</v>
      </c>
      <c r="V177" s="27">
        <v>16</v>
      </c>
      <c r="W177" s="40">
        <f>V177/T177</f>
        <v>0.64</v>
      </c>
    </row>
    <row r="178" spans="1:23" x14ac:dyDescent="0.25">
      <c r="A178" t="s">
        <v>942</v>
      </c>
      <c r="B178">
        <v>56</v>
      </c>
      <c r="C178">
        <v>35</v>
      </c>
      <c r="D178" s="19">
        <f>C178/B178</f>
        <v>0.625</v>
      </c>
      <c r="E178">
        <v>30</v>
      </c>
      <c r="F178" s="19">
        <f>E178/C178</f>
        <v>0.8571428571428571</v>
      </c>
      <c r="G178">
        <v>85</v>
      </c>
      <c r="H178">
        <v>35</v>
      </c>
      <c r="I178">
        <v>1</v>
      </c>
      <c r="J178">
        <v>0</v>
      </c>
      <c r="K178">
        <v>57</v>
      </c>
      <c r="L178">
        <v>29</v>
      </c>
      <c r="M178">
        <v>36</v>
      </c>
      <c r="N178">
        <v>0</v>
      </c>
      <c r="O178">
        <v>2</v>
      </c>
      <c r="P178">
        <v>55</v>
      </c>
      <c r="Q178">
        <v>85</v>
      </c>
      <c r="R178">
        <v>22</v>
      </c>
      <c r="S178" s="27">
        <v>56</v>
      </c>
      <c r="T178" s="27">
        <v>35</v>
      </c>
      <c r="U178" s="40">
        <f>T178/S178</f>
        <v>0.625</v>
      </c>
      <c r="V178" s="27">
        <v>30</v>
      </c>
      <c r="W178" s="40">
        <f>V178/T178</f>
        <v>0.8571428571428571</v>
      </c>
    </row>
    <row r="179" spans="1:23" x14ac:dyDescent="0.25">
      <c r="A179" t="s">
        <v>943</v>
      </c>
      <c r="B179">
        <v>870</v>
      </c>
      <c r="C179">
        <v>566</v>
      </c>
      <c r="D179" s="19">
        <f>C179/B179</f>
        <v>0.65057471264367817</v>
      </c>
      <c r="E179">
        <v>232</v>
      </c>
      <c r="F179" s="19">
        <f>E179/C179</f>
        <v>0.40989399293286222</v>
      </c>
      <c r="G179">
        <v>397</v>
      </c>
      <c r="H179">
        <v>566</v>
      </c>
      <c r="I179">
        <v>85</v>
      </c>
      <c r="J179">
        <v>39</v>
      </c>
      <c r="K179">
        <v>57</v>
      </c>
      <c r="M179">
        <v>161</v>
      </c>
      <c r="O179">
        <v>51</v>
      </c>
      <c r="P179">
        <v>56</v>
      </c>
      <c r="S179" s="27">
        <v>870</v>
      </c>
      <c r="T179" s="27">
        <v>566</v>
      </c>
      <c r="U179" s="40">
        <f>T179/S179</f>
        <v>0.65057471264367817</v>
      </c>
      <c r="V179" s="27">
        <v>232</v>
      </c>
      <c r="W179" s="40">
        <f>V179/T179</f>
        <v>0.40989399293286222</v>
      </c>
    </row>
    <row r="180" spans="1:23" x14ac:dyDescent="0.25">
      <c r="A180" t="s">
        <v>944</v>
      </c>
      <c r="B180">
        <v>205</v>
      </c>
      <c r="C180">
        <v>156</v>
      </c>
      <c r="D180" s="19">
        <f>C180/B180</f>
        <v>0.76097560975609757</v>
      </c>
      <c r="E180">
        <v>94</v>
      </c>
      <c r="F180" s="19">
        <f>E180/C180</f>
        <v>0.60256410256410253</v>
      </c>
      <c r="G180">
        <v>180</v>
      </c>
      <c r="H180">
        <v>156</v>
      </c>
      <c r="I180">
        <v>8</v>
      </c>
      <c r="J180">
        <v>30</v>
      </c>
      <c r="K180">
        <v>68</v>
      </c>
      <c r="L180">
        <v>22</v>
      </c>
      <c r="M180">
        <v>72</v>
      </c>
      <c r="N180">
        <v>4</v>
      </c>
      <c r="O180">
        <v>13</v>
      </c>
      <c r="P180">
        <v>62</v>
      </c>
      <c r="Q180">
        <v>22</v>
      </c>
      <c r="R180">
        <v>18</v>
      </c>
      <c r="S180" s="27">
        <v>205</v>
      </c>
      <c r="T180" s="27">
        <v>156</v>
      </c>
      <c r="U180" s="40">
        <f>T180/S180</f>
        <v>0.76097560975609757</v>
      </c>
      <c r="V180" s="27">
        <v>94</v>
      </c>
      <c r="W180" s="40">
        <f>V180/T180</f>
        <v>0.60256410256410253</v>
      </c>
    </row>
    <row r="181" spans="1:23" x14ac:dyDescent="0.25">
      <c r="A181" t="s">
        <v>945</v>
      </c>
      <c r="B181">
        <v>75</v>
      </c>
      <c r="C181">
        <v>64</v>
      </c>
      <c r="D181" s="19">
        <f>C181/B181</f>
        <v>0.85333333333333339</v>
      </c>
      <c r="E181">
        <v>31</v>
      </c>
      <c r="F181" s="19">
        <f>E181/C181</f>
        <v>0.484375</v>
      </c>
      <c r="G181">
        <v>61</v>
      </c>
      <c r="H181">
        <v>64</v>
      </c>
      <c r="I181">
        <v>21</v>
      </c>
      <c r="J181">
        <v>10</v>
      </c>
      <c r="K181">
        <v>53</v>
      </c>
      <c r="L181">
        <v>31</v>
      </c>
      <c r="M181">
        <v>14</v>
      </c>
      <c r="N181">
        <v>5</v>
      </c>
      <c r="O181">
        <v>0</v>
      </c>
      <c r="P181">
        <v>64</v>
      </c>
      <c r="Q181">
        <v>64</v>
      </c>
      <c r="R181">
        <v>33</v>
      </c>
      <c r="S181" s="27">
        <v>75</v>
      </c>
      <c r="T181" s="27">
        <v>64</v>
      </c>
      <c r="U181" s="40">
        <f>T181/S181</f>
        <v>0.85333333333333339</v>
      </c>
      <c r="V181" s="27">
        <v>31</v>
      </c>
      <c r="W181" s="40">
        <f>V181/T181</f>
        <v>0.484375</v>
      </c>
    </row>
    <row r="182" spans="1:23" x14ac:dyDescent="0.25">
      <c r="A182" t="s">
        <v>946</v>
      </c>
      <c r="B182">
        <v>184</v>
      </c>
      <c r="C182">
        <v>172</v>
      </c>
      <c r="D182" s="19">
        <f>C182/B182</f>
        <v>0.93478260869565222</v>
      </c>
      <c r="E182">
        <v>147</v>
      </c>
      <c r="F182" s="19">
        <f>E182/C182</f>
        <v>0.85465116279069764</v>
      </c>
      <c r="G182">
        <v>221</v>
      </c>
      <c r="H182">
        <v>174</v>
      </c>
      <c r="I182">
        <v>64</v>
      </c>
      <c r="J182">
        <v>3</v>
      </c>
      <c r="K182">
        <v>52</v>
      </c>
      <c r="L182">
        <v>37</v>
      </c>
      <c r="M182">
        <v>40</v>
      </c>
      <c r="N182">
        <v>57</v>
      </c>
      <c r="O182">
        <v>2</v>
      </c>
      <c r="P182">
        <v>52</v>
      </c>
      <c r="Q182">
        <v>33</v>
      </c>
      <c r="R182">
        <v>25</v>
      </c>
      <c r="S182" s="27">
        <v>184</v>
      </c>
      <c r="T182" s="27">
        <v>172</v>
      </c>
      <c r="U182" s="40">
        <f>T182/S182</f>
        <v>0.93478260869565222</v>
      </c>
      <c r="V182" s="27">
        <v>147</v>
      </c>
      <c r="W182" s="40">
        <f>V182/T182</f>
        <v>0.85465116279069764</v>
      </c>
    </row>
    <row r="183" spans="1:23" x14ac:dyDescent="0.25">
      <c r="A183" t="s">
        <v>947</v>
      </c>
      <c r="B183">
        <v>74</v>
      </c>
      <c r="C183">
        <v>44</v>
      </c>
      <c r="D183" s="19">
        <f>C183/B183</f>
        <v>0.59459459459459463</v>
      </c>
      <c r="E183">
        <v>31</v>
      </c>
      <c r="F183" s="19">
        <f>E183/C183</f>
        <v>0.70454545454545459</v>
      </c>
      <c r="G183">
        <v>65</v>
      </c>
      <c r="H183">
        <v>44</v>
      </c>
      <c r="I183">
        <v>30</v>
      </c>
      <c r="J183">
        <v>16</v>
      </c>
      <c r="K183">
        <v>50</v>
      </c>
      <c r="L183">
        <v>51</v>
      </c>
      <c r="M183">
        <v>13</v>
      </c>
      <c r="N183">
        <v>15</v>
      </c>
      <c r="O183">
        <v>11</v>
      </c>
      <c r="P183">
        <v>51</v>
      </c>
      <c r="Q183">
        <v>20</v>
      </c>
      <c r="R183">
        <v>55</v>
      </c>
      <c r="S183" s="27">
        <v>74</v>
      </c>
      <c r="T183" s="27">
        <v>44</v>
      </c>
      <c r="U183" s="40">
        <f>T183/S183</f>
        <v>0.59459459459459463</v>
      </c>
      <c r="V183" s="27">
        <v>31</v>
      </c>
      <c r="W183" s="40">
        <f>V183/T183</f>
        <v>0.70454545454545459</v>
      </c>
    </row>
    <row r="184" spans="1:23" x14ac:dyDescent="0.25">
      <c r="A184" t="s">
        <v>948</v>
      </c>
      <c r="B184">
        <v>42</v>
      </c>
      <c r="C184">
        <v>40</v>
      </c>
      <c r="D184" s="19">
        <f>C184/B184</f>
        <v>0.95238095238095233</v>
      </c>
      <c r="E184">
        <v>36</v>
      </c>
      <c r="F184" s="19">
        <f>E184/C184</f>
        <v>0.9</v>
      </c>
      <c r="G184">
        <v>99</v>
      </c>
      <c r="H184">
        <v>25</v>
      </c>
      <c r="I184">
        <v>20</v>
      </c>
      <c r="J184">
        <v>12</v>
      </c>
      <c r="K184">
        <v>40</v>
      </c>
      <c r="M184">
        <v>10</v>
      </c>
      <c r="N184">
        <v>13</v>
      </c>
      <c r="O184">
        <v>3</v>
      </c>
      <c r="P184">
        <v>43</v>
      </c>
      <c r="Q184">
        <v>69</v>
      </c>
      <c r="R184">
        <v>35</v>
      </c>
      <c r="S184" s="27">
        <v>42</v>
      </c>
      <c r="T184" s="27">
        <v>40</v>
      </c>
      <c r="U184" s="40">
        <f>T184/S184</f>
        <v>0.95238095238095233</v>
      </c>
      <c r="V184" s="27">
        <v>36</v>
      </c>
      <c r="W184" s="40">
        <f>V184/T184</f>
        <v>0.9</v>
      </c>
    </row>
    <row r="185" spans="1:23" x14ac:dyDescent="0.25">
      <c r="A185" t="s">
        <v>949</v>
      </c>
      <c r="B185">
        <v>86</v>
      </c>
      <c r="C185">
        <v>35</v>
      </c>
      <c r="D185" s="19">
        <f>C185/B185</f>
        <v>0.40697674418604651</v>
      </c>
      <c r="E185">
        <v>33</v>
      </c>
      <c r="F185" s="19">
        <f>E185/C185</f>
        <v>0.94285714285714284</v>
      </c>
      <c r="S185" s="27">
        <v>86</v>
      </c>
      <c r="T185" s="27">
        <v>35</v>
      </c>
      <c r="U185" s="40">
        <f>T185/S185</f>
        <v>0.40697674418604651</v>
      </c>
      <c r="V185" s="27">
        <v>33</v>
      </c>
      <c r="W185" s="40">
        <f>V185/T185</f>
        <v>0.94285714285714284</v>
      </c>
    </row>
    <row r="186" spans="1:23" x14ac:dyDescent="0.25">
      <c r="A186" t="s">
        <v>950</v>
      </c>
      <c r="B186">
        <v>304</v>
      </c>
      <c r="C186">
        <v>152</v>
      </c>
      <c r="D186" s="19">
        <f>C186/B186</f>
        <v>0.5</v>
      </c>
      <c r="E186">
        <v>62</v>
      </c>
      <c r="F186" s="19">
        <f>E186/C186</f>
        <v>0.40789473684210525</v>
      </c>
      <c r="G186">
        <v>173</v>
      </c>
      <c r="I186">
        <v>12</v>
      </c>
      <c r="J186">
        <v>12</v>
      </c>
      <c r="K186">
        <v>138</v>
      </c>
      <c r="L186">
        <v>129</v>
      </c>
      <c r="N186">
        <v>7</v>
      </c>
      <c r="O186">
        <v>7</v>
      </c>
      <c r="P186">
        <v>80</v>
      </c>
      <c r="R186">
        <v>75</v>
      </c>
      <c r="S186" s="27">
        <v>304</v>
      </c>
      <c r="T186" s="27">
        <v>152</v>
      </c>
      <c r="U186" s="40">
        <f>T186/S186</f>
        <v>0.5</v>
      </c>
      <c r="V186" s="27">
        <v>62</v>
      </c>
      <c r="W186" s="40">
        <f>V186/T186</f>
        <v>0.40789473684210525</v>
      </c>
    </row>
    <row r="187" spans="1:23" x14ac:dyDescent="0.25">
      <c r="A187" t="s">
        <v>951</v>
      </c>
      <c r="B187">
        <v>39</v>
      </c>
      <c r="C187">
        <v>17</v>
      </c>
      <c r="D187" s="19">
        <f>C187/B187</f>
        <v>0.4358974358974359</v>
      </c>
      <c r="E187">
        <v>14</v>
      </c>
      <c r="F187" s="19">
        <f>E187/C187</f>
        <v>0.82352941176470584</v>
      </c>
      <c r="S187" s="27">
        <v>39</v>
      </c>
      <c r="T187" s="27">
        <v>17</v>
      </c>
      <c r="U187" s="40">
        <f>T187/S187</f>
        <v>0.4358974358974359</v>
      </c>
      <c r="V187" s="27"/>
      <c r="W187" s="40"/>
    </row>
    <row r="188" spans="1:23" x14ac:dyDescent="0.25">
      <c r="A188" t="s">
        <v>952</v>
      </c>
      <c r="B188">
        <v>134</v>
      </c>
      <c r="C188">
        <v>61</v>
      </c>
      <c r="D188" s="19">
        <f>C188/B188</f>
        <v>0.45522388059701491</v>
      </c>
      <c r="E188">
        <v>39</v>
      </c>
      <c r="F188" s="19">
        <f>E188/C188</f>
        <v>0.63934426229508201</v>
      </c>
      <c r="G188">
        <v>111</v>
      </c>
      <c r="M188">
        <v>17</v>
      </c>
      <c r="N188">
        <v>9</v>
      </c>
      <c r="O188">
        <v>6</v>
      </c>
      <c r="P188">
        <v>81</v>
      </c>
      <c r="Q188">
        <v>65</v>
      </c>
      <c r="R188">
        <v>45</v>
      </c>
      <c r="S188" s="27">
        <v>134</v>
      </c>
      <c r="T188" s="27">
        <v>61</v>
      </c>
      <c r="U188" s="40">
        <f>T188/S188</f>
        <v>0.45522388059701491</v>
      </c>
      <c r="V188" s="27">
        <v>39</v>
      </c>
      <c r="W188" s="40">
        <f>V188/T188</f>
        <v>0.63934426229508201</v>
      </c>
    </row>
    <row r="189" spans="1:23" x14ac:dyDescent="0.25">
      <c r="A189" t="s">
        <v>953</v>
      </c>
      <c r="B189">
        <v>474</v>
      </c>
      <c r="C189">
        <v>361</v>
      </c>
      <c r="D189" s="19">
        <f>C189/B189</f>
        <v>0.76160337552742619</v>
      </c>
      <c r="E189">
        <v>246</v>
      </c>
      <c r="F189" s="19">
        <f>E189/C189</f>
        <v>0.68144044321329644</v>
      </c>
      <c r="S189" s="27">
        <v>474</v>
      </c>
      <c r="T189" s="27">
        <v>361</v>
      </c>
      <c r="U189" s="40">
        <f>T189/S189</f>
        <v>0.76160337552742619</v>
      </c>
      <c r="V189" s="27">
        <v>246</v>
      </c>
      <c r="W189" s="40">
        <f>V189/T189</f>
        <v>0.68144044321329644</v>
      </c>
    </row>
    <row r="190" spans="1:23" x14ac:dyDescent="0.25">
      <c r="A190" t="s">
        <v>954</v>
      </c>
      <c r="B190">
        <v>80</v>
      </c>
      <c r="C190">
        <v>53</v>
      </c>
      <c r="D190" s="19">
        <f>C190/B190</f>
        <v>0.66249999999999998</v>
      </c>
      <c r="E190">
        <v>40</v>
      </c>
      <c r="F190" s="19">
        <f>E190/C190</f>
        <v>0.75471698113207553</v>
      </c>
      <c r="G190">
        <v>67</v>
      </c>
      <c r="H190">
        <v>53</v>
      </c>
      <c r="M190">
        <v>21</v>
      </c>
      <c r="N190">
        <v>24</v>
      </c>
      <c r="O190">
        <v>3</v>
      </c>
      <c r="P190">
        <v>61</v>
      </c>
      <c r="Q190">
        <v>53</v>
      </c>
      <c r="R190">
        <v>31</v>
      </c>
      <c r="S190" s="27">
        <v>80</v>
      </c>
      <c r="T190" s="27">
        <v>53</v>
      </c>
      <c r="U190" s="40">
        <f>T190/S190</f>
        <v>0.66249999999999998</v>
      </c>
      <c r="V190" s="27">
        <v>40</v>
      </c>
      <c r="W190" s="40">
        <f>V190/T190</f>
        <v>0.75471698113207553</v>
      </c>
    </row>
    <row r="191" spans="1:23" x14ac:dyDescent="0.25">
      <c r="A191" t="s">
        <v>955</v>
      </c>
      <c r="B191">
        <v>225</v>
      </c>
      <c r="C191">
        <v>169</v>
      </c>
      <c r="D191" s="19">
        <f>C191/B191</f>
        <v>0.75111111111111106</v>
      </c>
      <c r="E191">
        <v>74</v>
      </c>
      <c r="F191" s="19">
        <f>E191/C191</f>
        <v>0.43786982248520712</v>
      </c>
      <c r="G191">
        <v>157</v>
      </c>
      <c r="I191">
        <v>41</v>
      </c>
      <c r="J191">
        <v>20</v>
      </c>
      <c r="K191">
        <v>57</v>
      </c>
      <c r="L191">
        <v>16</v>
      </c>
      <c r="M191">
        <v>64</v>
      </c>
      <c r="N191">
        <v>18</v>
      </c>
      <c r="O191">
        <v>7</v>
      </c>
      <c r="P191">
        <v>60</v>
      </c>
      <c r="Q191">
        <v>22</v>
      </c>
      <c r="R191">
        <v>15</v>
      </c>
      <c r="S191" s="27">
        <v>225</v>
      </c>
      <c r="T191" s="27">
        <v>169</v>
      </c>
      <c r="U191" s="40">
        <f>T191/S191</f>
        <v>0.75111111111111106</v>
      </c>
      <c r="V191" s="27">
        <v>74</v>
      </c>
      <c r="W191" s="40">
        <f>V191/T191</f>
        <v>0.43786982248520712</v>
      </c>
    </row>
    <row r="192" spans="1:23" x14ac:dyDescent="0.25">
      <c r="A192" t="s">
        <v>956</v>
      </c>
      <c r="B192">
        <v>64</v>
      </c>
      <c r="C192">
        <v>41</v>
      </c>
      <c r="D192" s="19">
        <f>C192/B192</f>
        <v>0.640625</v>
      </c>
      <c r="E192">
        <v>27</v>
      </c>
      <c r="F192" s="19">
        <f>E192/C192</f>
        <v>0.65853658536585369</v>
      </c>
      <c r="G192">
        <v>74</v>
      </c>
      <c r="H192">
        <v>34</v>
      </c>
      <c r="I192">
        <v>0</v>
      </c>
      <c r="J192">
        <v>0</v>
      </c>
      <c r="K192">
        <v>43</v>
      </c>
      <c r="L192">
        <v>100</v>
      </c>
      <c r="M192">
        <v>26</v>
      </c>
      <c r="N192">
        <v>0</v>
      </c>
      <c r="O192">
        <v>0</v>
      </c>
      <c r="P192">
        <v>43</v>
      </c>
      <c r="Q192">
        <v>41</v>
      </c>
      <c r="R192">
        <v>100</v>
      </c>
      <c r="S192" s="27">
        <v>64</v>
      </c>
      <c r="T192" s="27">
        <v>41</v>
      </c>
      <c r="U192" s="40">
        <f>T192/S192</f>
        <v>0.640625</v>
      </c>
      <c r="V192" s="27">
        <v>27</v>
      </c>
      <c r="W192" s="40">
        <f>V192/T192</f>
        <v>0.65853658536585369</v>
      </c>
    </row>
    <row r="193" spans="1:23" x14ac:dyDescent="0.25">
      <c r="A193" t="s">
        <v>957</v>
      </c>
      <c r="B193">
        <v>146</v>
      </c>
      <c r="C193">
        <v>85</v>
      </c>
      <c r="D193" s="19">
        <f>C193/B193</f>
        <v>0.5821917808219178</v>
      </c>
      <c r="E193">
        <v>76</v>
      </c>
      <c r="F193" s="19">
        <f>E193/C193</f>
        <v>0.89411764705882357</v>
      </c>
      <c r="G193">
        <v>146</v>
      </c>
      <c r="H193">
        <v>85</v>
      </c>
      <c r="I193">
        <v>18</v>
      </c>
      <c r="K193">
        <v>71</v>
      </c>
      <c r="L193">
        <v>51</v>
      </c>
      <c r="M193">
        <v>41</v>
      </c>
      <c r="N193">
        <v>15</v>
      </c>
      <c r="O193">
        <v>1</v>
      </c>
      <c r="P193">
        <v>63</v>
      </c>
      <c r="Q193">
        <v>72</v>
      </c>
      <c r="R193">
        <v>49</v>
      </c>
      <c r="S193" s="27">
        <v>146</v>
      </c>
      <c r="T193" s="27">
        <v>85</v>
      </c>
      <c r="U193" s="40">
        <f>T193/S193</f>
        <v>0.5821917808219178</v>
      </c>
      <c r="V193" s="27">
        <v>76</v>
      </c>
      <c r="W193" s="40">
        <f>V193/T193</f>
        <v>0.89411764705882357</v>
      </c>
    </row>
    <row r="194" spans="1:23" x14ac:dyDescent="0.25">
      <c r="A194" t="s">
        <v>958</v>
      </c>
      <c r="B194">
        <v>40</v>
      </c>
      <c r="C194">
        <v>30</v>
      </c>
      <c r="D194" s="19">
        <f>C194/B194</f>
        <v>0.75</v>
      </c>
      <c r="E194">
        <v>20</v>
      </c>
      <c r="F194" s="19">
        <f>E194/C194</f>
        <v>0.66666666666666663</v>
      </c>
      <c r="G194">
        <v>52</v>
      </c>
      <c r="M194">
        <v>19</v>
      </c>
      <c r="S194" s="27">
        <v>40</v>
      </c>
      <c r="T194" s="27">
        <v>30</v>
      </c>
      <c r="U194" s="40">
        <f>T194/S194</f>
        <v>0.75</v>
      </c>
      <c r="V194" s="27">
        <v>20</v>
      </c>
      <c r="W194" s="40">
        <f>V194/T194</f>
        <v>0.66666666666666663</v>
      </c>
    </row>
    <row r="195" spans="1:23" x14ac:dyDescent="0.25">
      <c r="A195" t="s">
        <v>959</v>
      </c>
      <c r="B195">
        <v>55</v>
      </c>
      <c r="C195">
        <v>23</v>
      </c>
      <c r="D195" s="19">
        <f>C195/B195</f>
        <v>0.41818181818181815</v>
      </c>
      <c r="E195">
        <v>19</v>
      </c>
      <c r="F195" s="19">
        <f>E195/C195</f>
        <v>0.82608695652173914</v>
      </c>
      <c r="G195">
        <v>54</v>
      </c>
      <c r="H195">
        <v>23</v>
      </c>
      <c r="I195">
        <v>0</v>
      </c>
      <c r="J195">
        <v>0</v>
      </c>
      <c r="K195">
        <v>57</v>
      </c>
      <c r="L195">
        <v>80</v>
      </c>
      <c r="M195">
        <v>16</v>
      </c>
      <c r="N195">
        <v>0</v>
      </c>
      <c r="O195">
        <v>2</v>
      </c>
      <c r="P195">
        <v>61</v>
      </c>
      <c r="Q195">
        <v>39</v>
      </c>
      <c r="R195">
        <v>93</v>
      </c>
      <c r="S195" s="27">
        <v>55</v>
      </c>
      <c r="T195" s="27">
        <v>23</v>
      </c>
      <c r="U195" s="40">
        <f>T195/S195</f>
        <v>0.41818181818181815</v>
      </c>
      <c r="V195" s="27">
        <v>19</v>
      </c>
      <c r="W195" s="40">
        <f>V195/T195</f>
        <v>0.82608695652173914</v>
      </c>
    </row>
    <row r="196" spans="1:23" x14ac:dyDescent="0.25">
      <c r="A196" t="s">
        <v>960</v>
      </c>
      <c r="B196">
        <v>130</v>
      </c>
      <c r="C196">
        <v>63</v>
      </c>
      <c r="D196" s="19">
        <f>C196/B196</f>
        <v>0.48461538461538461</v>
      </c>
      <c r="E196">
        <v>37</v>
      </c>
      <c r="F196" s="19">
        <f>E196/C196</f>
        <v>0.58730158730158732</v>
      </c>
      <c r="G196">
        <v>90</v>
      </c>
      <c r="H196">
        <v>63</v>
      </c>
      <c r="I196">
        <v>11</v>
      </c>
      <c r="J196">
        <v>16</v>
      </c>
      <c r="K196">
        <v>84</v>
      </c>
      <c r="L196">
        <v>51</v>
      </c>
      <c r="M196">
        <v>35</v>
      </c>
      <c r="N196">
        <v>6</v>
      </c>
      <c r="O196">
        <v>20</v>
      </c>
      <c r="P196">
        <v>54</v>
      </c>
      <c r="Q196">
        <v>81</v>
      </c>
      <c r="R196">
        <v>53</v>
      </c>
      <c r="S196" s="27">
        <v>130</v>
      </c>
      <c r="T196" s="27">
        <v>63</v>
      </c>
      <c r="U196" s="40">
        <f>T196/S196</f>
        <v>0.48461538461538461</v>
      </c>
      <c r="V196" s="27">
        <v>37</v>
      </c>
      <c r="W196" s="40">
        <f>V196/T196</f>
        <v>0.58730158730158732</v>
      </c>
    </row>
    <row r="197" spans="1:23" s="12" customFormat="1" x14ac:dyDescent="0.25">
      <c r="A197" t="s">
        <v>961</v>
      </c>
      <c r="B197">
        <v>182</v>
      </c>
      <c r="C197">
        <v>160</v>
      </c>
      <c r="D197" s="19">
        <f>C197/B197</f>
        <v>0.87912087912087911</v>
      </c>
      <c r="E197">
        <v>43</v>
      </c>
      <c r="F197" s="19">
        <f>E197/C197</f>
        <v>0.26874999999999999</v>
      </c>
      <c r="G197">
        <v>91</v>
      </c>
      <c r="H197">
        <v>160</v>
      </c>
      <c r="I197"/>
      <c r="J197"/>
      <c r="K197"/>
      <c r="L197"/>
      <c r="M197">
        <v>34</v>
      </c>
      <c r="N197">
        <v>48</v>
      </c>
      <c r="O197">
        <v>12</v>
      </c>
      <c r="P197">
        <v>52</v>
      </c>
      <c r="Q197">
        <v>12</v>
      </c>
      <c r="R197">
        <v>9</v>
      </c>
      <c r="S197" s="27">
        <v>182</v>
      </c>
      <c r="T197" s="27">
        <v>160</v>
      </c>
      <c r="U197" s="40">
        <f>T197/S197</f>
        <v>0.87912087912087911</v>
      </c>
      <c r="V197" s="27">
        <v>43</v>
      </c>
      <c r="W197" s="40">
        <f>V197/T197</f>
        <v>0.26874999999999999</v>
      </c>
    </row>
    <row r="198" spans="1:23" x14ac:dyDescent="0.25">
      <c r="A198" t="s">
        <v>962</v>
      </c>
      <c r="B198">
        <v>77</v>
      </c>
      <c r="C198">
        <v>52</v>
      </c>
      <c r="D198" s="19">
        <f>C198/B198</f>
        <v>0.67532467532467533</v>
      </c>
      <c r="E198">
        <v>39</v>
      </c>
      <c r="F198" s="19">
        <f>E198/C198</f>
        <v>0.75</v>
      </c>
      <c r="S198" s="27">
        <v>77</v>
      </c>
      <c r="T198" s="27">
        <v>52</v>
      </c>
      <c r="U198" s="40">
        <f>T198/S198</f>
        <v>0.67532467532467533</v>
      </c>
      <c r="V198" s="27"/>
      <c r="W198" s="40"/>
    </row>
    <row r="199" spans="1:23" x14ac:dyDescent="0.25">
      <c r="A199" t="s">
        <v>963</v>
      </c>
      <c r="B199">
        <v>36</v>
      </c>
      <c r="C199">
        <v>33</v>
      </c>
      <c r="D199" s="19">
        <f>C199/B199</f>
        <v>0.91666666666666663</v>
      </c>
      <c r="E199">
        <v>32</v>
      </c>
      <c r="F199" s="19">
        <f>E199/C199</f>
        <v>0.96969696969696972</v>
      </c>
      <c r="G199">
        <v>139</v>
      </c>
      <c r="H199">
        <v>58</v>
      </c>
      <c r="I199">
        <v>0</v>
      </c>
      <c r="J199">
        <v>26</v>
      </c>
      <c r="K199">
        <v>61</v>
      </c>
      <c r="L199">
        <v>28</v>
      </c>
      <c r="M199">
        <v>56</v>
      </c>
      <c r="N199">
        <v>0</v>
      </c>
      <c r="O199">
        <v>26</v>
      </c>
      <c r="P199">
        <v>61</v>
      </c>
      <c r="Q199">
        <v>66</v>
      </c>
      <c r="R199">
        <v>28</v>
      </c>
      <c r="S199" s="27">
        <v>36</v>
      </c>
      <c r="T199" s="27">
        <v>33</v>
      </c>
      <c r="U199" s="40">
        <f>T199/S199</f>
        <v>0.91666666666666663</v>
      </c>
      <c r="V199" s="27">
        <v>32</v>
      </c>
      <c r="W199" s="40">
        <f>V199/T199</f>
        <v>0.96969696969696972</v>
      </c>
    </row>
    <row r="200" spans="1:23" x14ac:dyDescent="0.25">
      <c r="A200" t="s">
        <v>964</v>
      </c>
      <c r="B200">
        <v>33</v>
      </c>
      <c r="C200">
        <v>27</v>
      </c>
      <c r="D200" s="19">
        <f>C200/B200</f>
        <v>0.81818181818181823</v>
      </c>
      <c r="E200">
        <v>16</v>
      </c>
      <c r="F200" s="19">
        <f>E200/C200</f>
        <v>0.59259259259259256</v>
      </c>
      <c r="G200">
        <v>40</v>
      </c>
      <c r="H200">
        <v>24</v>
      </c>
      <c r="J200">
        <v>1</v>
      </c>
      <c r="K200">
        <v>63</v>
      </c>
      <c r="L200">
        <v>12</v>
      </c>
      <c r="M200">
        <v>13</v>
      </c>
      <c r="N200">
        <v>10</v>
      </c>
      <c r="O200">
        <v>0</v>
      </c>
      <c r="P200">
        <v>51</v>
      </c>
      <c r="Q200">
        <v>28</v>
      </c>
      <c r="R200">
        <v>15</v>
      </c>
      <c r="S200" s="27">
        <v>33</v>
      </c>
      <c r="T200" s="27">
        <v>27</v>
      </c>
      <c r="U200" s="40">
        <f>T200/S200</f>
        <v>0.81818181818181823</v>
      </c>
      <c r="V200" s="27">
        <v>16</v>
      </c>
      <c r="W200" s="40">
        <f>V200/T200</f>
        <v>0.59259259259259256</v>
      </c>
    </row>
    <row r="201" spans="1:23" s="13" customFormat="1" x14ac:dyDescent="0.25">
      <c r="A201" s="10" t="s">
        <v>278</v>
      </c>
      <c r="B201" s="10">
        <f>SUM(B2:B200)</f>
        <v>29240</v>
      </c>
      <c r="C201" s="10">
        <f>SUM(C2:C200)</f>
        <v>18738</v>
      </c>
      <c r="D201" s="10"/>
      <c r="E201" s="10">
        <f>SUM(E2:E200)</f>
        <v>11406</v>
      </c>
      <c r="F201" s="10"/>
      <c r="G201" s="10">
        <f>SUM(G2:G200)</f>
        <v>19996</v>
      </c>
      <c r="H201" s="10">
        <f>SUM(H2:H200)</f>
        <v>13222</v>
      </c>
      <c r="I201" s="10">
        <f>SUM(I2:I199)</f>
        <v>3072</v>
      </c>
      <c r="J201" s="10">
        <f>SUM(J2:J199)</f>
        <v>1337</v>
      </c>
      <c r="K201" s="10">
        <f>SUM(K2:K200)</f>
        <v>7731</v>
      </c>
      <c r="L201" s="10">
        <f>SUM(L2:L199)</f>
        <v>4251</v>
      </c>
      <c r="M201" s="10">
        <f>SUM(M2:M200)</f>
        <v>6760</v>
      </c>
      <c r="N201" s="10"/>
      <c r="O201" s="10"/>
      <c r="P201" s="10"/>
      <c r="Q201" s="10"/>
      <c r="R201" s="10"/>
      <c r="S201" s="10"/>
      <c r="U201" s="41"/>
      <c r="V201" s="10"/>
    </row>
    <row r="202" spans="1:23" s="22" customFormat="1" x14ac:dyDescent="0.25">
      <c r="A202" s="22" t="s">
        <v>279</v>
      </c>
      <c r="C202" s="29"/>
      <c r="D202" s="30">
        <f>AVERAGE(D2:D201)</f>
        <v>0.72612762902219308</v>
      </c>
      <c r="E202" s="58">
        <f>AVERAGE(E2:E200)</f>
        <v>57.316582914572862</v>
      </c>
      <c r="F202" s="30">
        <f>AVERAGE(F2:F201)</f>
        <v>0.71273295418513716</v>
      </c>
      <c r="G202" s="29">
        <f>AVERAGE(G2:G200)</f>
        <v>127.36305732484077</v>
      </c>
      <c r="H202" s="29"/>
      <c r="I202" s="29"/>
      <c r="J202" s="30"/>
      <c r="K202" s="29"/>
      <c r="L202" s="29"/>
      <c r="M202" s="29"/>
      <c r="N202" s="29">
        <f>AVERAGE(N2:N201)</f>
        <v>16.288590604026847</v>
      </c>
      <c r="O202" s="29">
        <f>AVERAGE(O2:O201)</f>
        <v>6.9084967320261441</v>
      </c>
      <c r="P202" s="29">
        <f>AVERAGE(P2:P201)</f>
        <v>58.706666666666663</v>
      </c>
      <c r="Q202" s="29">
        <f>AVERAGE(Q2:Q201)</f>
        <v>48.618705035971225</v>
      </c>
      <c r="R202" s="29">
        <f>AVERAGE(R2:R201)</f>
        <v>36.755395683453237</v>
      </c>
      <c r="T202" s="22" t="s">
        <v>381</v>
      </c>
      <c r="U202" s="33">
        <f>AVERAGE(U2:U201)</f>
        <v>0.72612762902219308</v>
      </c>
      <c r="V202" s="29"/>
      <c r="W202" s="33">
        <f>AVERAGE(W2:W201)</f>
        <v>0.69348196490455893</v>
      </c>
    </row>
    <row r="203" spans="1:23" x14ac:dyDescent="0.25">
      <c r="C203" s="2" t="s">
        <v>425</v>
      </c>
      <c r="D203" s="19">
        <f>MEDIAN(D2:D200)</f>
        <v>0.75</v>
      </c>
      <c r="E203" t="s">
        <v>425</v>
      </c>
      <c r="F203" s="17">
        <f>MEDIAN(F2:F200)</f>
        <v>0.7168141592920354</v>
      </c>
      <c r="J203" s="19"/>
      <c r="N203" t="s">
        <v>376</v>
      </c>
      <c r="O203" t="s">
        <v>760</v>
      </c>
      <c r="P203" t="s">
        <v>761</v>
      </c>
      <c r="Q203" t="s">
        <v>377</v>
      </c>
      <c r="R203" t="s">
        <v>759</v>
      </c>
      <c r="T203" s="22" t="s">
        <v>380</v>
      </c>
      <c r="U203" s="33">
        <f>MEDIAN(U3:U201)</f>
        <v>0.74841772151898733</v>
      </c>
      <c r="V203" s="29"/>
      <c r="W203" s="33">
        <f>MEDIAN(W3:W201)</f>
        <v>0.71052631578947367</v>
      </c>
    </row>
    <row r="204" spans="1:23" x14ac:dyDescent="0.25">
      <c r="F204" s="17"/>
      <c r="R204" s="2"/>
    </row>
    <row r="205" spans="1:23" x14ac:dyDescent="0.25">
      <c r="F205" s="17"/>
    </row>
    <row r="207" spans="1:23" x14ac:dyDescent="0.25">
      <c r="A207" s="12"/>
    </row>
    <row r="212" spans="19:23" x14ac:dyDescent="0.25">
      <c r="S212"/>
      <c r="T212"/>
      <c r="U212"/>
      <c r="V212"/>
      <c r="W212"/>
    </row>
    <row r="213" spans="19:23" x14ac:dyDescent="0.25">
      <c r="S213"/>
      <c r="T213"/>
      <c r="U213"/>
      <c r="V213"/>
      <c r="W213"/>
    </row>
    <row r="214" spans="19:23" x14ac:dyDescent="0.25">
      <c r="S214"/>
      <c r="T214"/>
      <c r="U214"/>
      <c r="V214"/>
      <c r="W214"/>
    </row>
    <row r="215" spans="19:23" x14ac:dyDescent="0.25">
      <c r="S215"/>
      <c r="T215"/>
      <c r="U215"/>
      <c r="V215"/>
      <c r="W215"/>
    </row>
    <row r="216" spans="19:23" x14ac:dyDescent="0.25">
      <c r="S216"/>
      <c r="T216"/>
      <c r="U216"/>
      <c r="V216"/>
      <c r="W216"/>
    </row>
    <row r="217" spans="19:23" x14ac:dyDescent="0.25">
      <c r="S217"/>
      <c r="T217"/>
      <c r="U217"/>
      <c r="V217"/>
      <c r="W217"/>
    </row>
    <row r="218" spans="19:23" x14ac:dyDescent="0.25">
      <c r="S218"/>
      <c r="T218"/>
      <c r="U218"/>
      <c r="V218"/>
      <c r="W218"/>
    </row>
  </sheetData>
  <autoFilter ref="A1:AA1" xr:uid="{359B8BA9-A15E-4578-8E4C-707A1ABA0010}"/>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2"/>
  <sheetViews>
    <sheetView topLeftCell="A193" workbookViewId="0">
      <selection activeCell="C14" sqref="C14"/>
    </sheetView>
  </sheetViews>
  <sheetFormatPr defaultRowHeight="15" x14ac:dyDescent="0.25"/>
  <cols>
    <col min="1" max="1" width="51.7109375" bestFit="1" customWidth="1"/>
    <col min="3" max="3" width="31.42578125" customWidth="1"/>
    <col min="6" max="6" width="10.5703125" customWidth="1"/>
    <col min="7" max="7" width="9.28515625" customWidth="1"/>
  </cols>
  <sheetData>
    <row r="1" spans="1:7" x14ac:dyDescent="0.25">
      <c r="A1" s="1" t="s">
        <v>0</v>
      </c>
      <c r="B1" s="1" t="s">
        <v>1</v>
      </c>
      <c r="C1" s="1" t="s">
        <v>263</v>
      </c>
    </row>
    <row r="2" spans="1:7" x14ac:dyDescent="0.25">
      <c r="A2" t="s">
        <v>37</v>
      </c>
      <c r="B2" t="s">
        <v>19</v>
      </c>
      <c r="C2">
        <v>5</v>
      </c>
    </row>
    <row r="3" spans="1:7" x14ac:dyDescent="0.25">
      <c r="A3" t="s">
        <v>79</v>
      </c>
      <c r="B3" t="s">
        <v>30</v>
      </c>
      <c r="C3">
        <v>26</v>
      </c>
      <c r="G3" s="12"/>
    </row>
    <row r="4" spans="1:7" x14ac:dyDescent="0.25">
      <c r="A4" t="s">
        <v>79</v>
      </c>
      <c r="B4" t="s">
        <v>19</v>
      </c>
      <c r="C4">
        <v>25</v>
      </c>
    </row>
    <row r="5" spans="1:7" x14ac:dyDescent="0.25">
      <c r="A5" t="s">
        <v>79</v>
      </c>
      <c r="B5" t="s">
        <v>80</v>
      </c>
      <c r="C5">
        <v>7</v>
      </c>
    </row>
    <row r="6" spans="1:7" x14ac:dyDescent="0.25">
      <c r="A6" t="s">
        <v>129</v>
      </c>
      <c r="B6" t="s">
        <v>19</v>
      </c>
      <c r="C6">
        <v>5</v>
      </c>
    </row>
    <row r="7" spans="1:7" x14ac:dyDescent="0.25">
      <c r="A7" t="s">
        <v>58</v>
      </c>
      <c r="B7" t="s">
        <v>19</v>
      </c>
      <c r="C7">
        <v>30</v>
      </c>
    </row>
    <row r="8" spans="1:7" x14ac:dyDescent="0.25">
      <c r="A8" t="s">
        <v>56</v>
      </c>
      <c r="B8" t="s">
        <v>19</v>
      </c>
      <c r="C8">
        <v>6</v>
      </c>
    </row>
    <row r="9" spans="1:7" x14ac:dyDescent="0.25">
      <c r="A9" t="s">
        <v>33</v>
      </c>
      <c r="B9" t="s">
        <v>19</v>
      </c>
      <c r="C9">
        <v>6</v>
      </c>
    </row>
    <row r="10" spans="1:7" x14ac:dyDescent="0.25">
      <c r="A10" t="s">
        <v>54</v>
      </c>
      <c r="B10" t="s">
        <v>19</v>
      </c>
      <c r="C10">
        <v>7</v>
      </c>
    </row>
    <row r="11" spans="1:7" x14ac:dyDescent="0.25">
      <c r="A11" t="s">
        <v>88</v>
      </c>
      <c r="B11" t="s">
        <v>19</v>
      </c>
      <c r="C11">
        <v>7</v>
      </c>
    </row>
    <row r="12" spans="1:7" x14ac:dyDescent="0.25">
      <c r="A12" t="s">
        <v>139</v>
      </c>
      <c r="B12" t="s">
        <v>19</v>
      </c>
      <c r="C12">
        <v>42</v>
      </c>
    </row>
    <row r="13" spans="1:7" x14ac:dyDescent="0.25">
      <c r="A13" t="s">
        <v>140</v>
      </c>
      <c r="B13" t="s">
        <v>19</v>
      </c>
      <c r="C13">
        <v>8</v>
      </c>
    </row>
    <row r="14" spans="1:7" x14ac:dyDescent="0.25">
      <c r="A14" t="s">
        <v>96</v>
      </c>
      <c r="B14" t="s">
        <v>19</v>
      </c>
      <c r="C14">
        <v>8</v>
      </c>
    </row>
    <row r="15" spans="1:7" x14ac:dyDescent="0.25">
      <c r="A15" t="s">
        <v>261</v>
      </c>
      <c r="B15" t="s">
        <v>19</v>
      </c>
      <c r="C15">
        <v>5</v>
      </c>
    </row>
    <row r="16" spans="1:7" x14ac:dyDescent="0.25">
      <c r="A16" t="s">
        <v>46</v>
      </c>
      <c r="B16" t="s">
        <v>19</v>
      </c>
      <c r="C16">
        <v>5</v>
      </c>
    </row>
    <row r="17" spans="1:3" x14ac:dyDescent="0.25">
      <c r="A17" t="s">
        <v>113</v>
      </c>
      <c r="B17" t="s">
        <v>19</v>
      </c>
      <c r="C17">
        <v>7</v>
      </c>
    </row>
    <row r="18" spans="1:3" x14ac:dyDescent="0.25">
      <c r="A18" t="s">
        <v>18</v>
      </c>
      <c r="B18" t="s">
        <v>19</v>
      </c>
      <c r="C18">
        <v>10</v>
      </c>
    </row>
    <row r="19" spans="1:3" x14ac:dyDescent="0.25">
      <c r="A19" t="s">
        <v>69</v>
      </c>
      <c r="B19" t="s">
        <v>19</v>
      </c>
      <c r="C19">
        <v>5</v>
      </c>
    </row>
    <row r="20" spans="1:3" x14ac:dyDescent="0.25">
      <c r="A20" t="s">
        <v>59</v>
      </c>
      <c r="B20" t="s">
        <v>19</v>
      </c>
      <c r="C20">
        <v>7</v>
      </c>
    </row>
    <row r="21" spans="1:3" x14ac:dyDescent="0.25">
      <c r="A21" t="s">
        <v>60</v>
      </c>
      <c r="B21" t="s">
        <v>19</v>
      </c>
      <c r="C21">
        <v>5</v>
      </c>
    </row>
    <row r="22" spans="1:3" x14ac:dyDescent="0.25">
      <c r="A22" t="s">
        <v>61</v>
      </c>
      <c r="B22" t="s">
        <v>19</v>
      </c>
      <c r="C22">
        <v>7</v>
      </c>
    </row>
    <row r="23" spans="1:3" x14ac:dyDescent="0.25">
      <c r="A23" t="s">
        <v>62</v>
      </c>
      <c r="B23" t="s">
        <v>19</v>
      </c>
      <c r="C23">
        <v>7</v>
      </c>
    </row>
    <row r="24" spans="1:3" x14ac:dyDescent="0.25">
      <c r="A24" t="s">
        <v>63</v>
      </c>
      <c r="B24" t="s">
        <v>19</v>
      </c>
      <c r="C24">
        <v>10</v>
      </c>
    </row>
    <row r="25" spans="1:3" x14ac:dyDescent="0.25">
      <c r="A25" t="s">
        <v>64</v>
      </c>
      <c r="B25" t="s">
        <v>19</v>
      </c>
      <c r="C25">
        <v>6</v>
      </c>
    </row>
    <row r="26" spans="1:3" x14ac:dyDescent="0.25">
      <c r="A26" t="s">
        <v>65</v>
      </c>
      <c r="B26" t="s">
        <v>66</v>
      </c>
      <c r="C26">
        <v>4</v>
      </c>
    </row>
    <row r="27" spans="1:3" x14ac:dyDescent="0.25">
      <c r="A27" t="s">
        <v>67</v>
      </c>
      <c r="B27" t="s">
        <v>19</v>
      </c>
      <c r="C27">
        <v>9</v>
      </c>
    </row>
    <row r="28" spans="1:3" x14ac:dyDescent="0.25">
      <c r="A28" t="s">
        <v>68</v>
      </c>
      <c r="B28" t="s">
        <v>19</v>
      </c>
      <c r="C28">
        <v>5</v>
      </c>
    </row>
    <row r="29" spans="1:3" x14ac:dyDescent="0.25">
      <c r="A29" t="s">
        <v>160</v>
      </c>
      <c r="B29" t="s">
        <v>162</v>
      </c>
      <c r="C29">
        <v>39</v>
      </c>
    </row>
    <row r="30" spans="1:3" x14ac:dyDescent="0.25">
      <c r="A30" t="s">
        <v>160</v>
      </c>
      <c r="B30" t="s">
        <v>161</v>
      </c>
      <c r="C30">
        <v>37</v>
      </c>
    </row>
    <row r="31" spans="1:3" x14ac:dyDescent="0.25">
      <c r="A31" t="s">
        <v>119</v>
      </c>
      <c r="B31" t="s">
        <v>19</v>
      </c>
      <c r="C31">
        <v>8</v>
      </c>
    </row>
    <row r="32" spans="1:3" x14ac:dyDescent="0.25">
      <c r="A32" t="s">
        <v>89</v>
      </c>
      <c r="B32" t="s">
        <v>19</v>
      </c>
      <c r="C32">
        <v>5</v>
      </c>
    </row>
    <row r="33" spans="1:3" x14ac:dyDescent="0.25">
      <c r="A33" t="s">
        <v>149</v>
      </c>
      <c r="B33" t="s">
        <v>19</v>
      </c>
      <c r="C33">
        <v>9</v>
      </c>
    </row>
    <row r="34" spans="1:3" x14ac:dyDescent="0.25">
      <c r="A34" t="s">
        <v>170</v>
      </c>
      <c r="B34" t="s">
        <v>19</v>
      </c>
      <c r="C34">
        <v>6</v>
      </c>
    </row>
    <row r="35" spans="1:3" x14ac:dyDescent="0.25">
      <c r="A35" t="s">
        <v>189</v>
      </c>
      <c r="B35" t="s">
        <v>190</v>
      </c>
      <c r="C35">
        <v>72</v>
      </c>
    </row>
    <row r="36" spans="1:3" x14ac:dyDescent="0.25">
      <c r="A36" t="s">
        <v>189</v>
      </c>
      <c r="B36" t="s">
        <v>19</v>
      </c>
      <c r="C36">
        <v>72</v>
      </c>
    </row>
    <row r="37" spans="1:3" x14ac:dyDescent="0.25">
      <c r="A37" t="s">
        <v>29</v>
      </c>
      <c r="B37" t="s">
        <v>31</v>
      </c>
      <c r="C37">
        <v>6</v>
      </c>
    </row>
    <row r="38" spans="1:3" x14ac:dyDescent="0.25">
      <c r="A38" t="s">
        <v>29</v>
      </c>
      <c r="B38" t="s">
        <v>274</v>
      </c>
      <c r="C38">
        <v>6</v>
      </c>
    </row>
    <row r="39" spans="1:3" x14ac:dyDescent="0.25">
      <c r="A39" t="s">
        <v>29</v>
      </c>
      <c r="B39" t="s">
        <v>19</v>
      </c>
      <c r="C39">
        <v>6</v>
      </c>
    </row>
    <row r="40" spans="1:3" x14ac:dyDescent="0.25">
      <c r="A40" t="s">
        <v>29</v>
      </c>
      <c r="B40" t="s">
        <v>30</v>
      </c>
      <c r="C40">
        <v>6</v>
      </c>
    </row>
    <row r="41" spans="1:3" x14ac:dyDescent="0.25">
      <c r="A41" t="s">
        <v>130</v>
      </c>
      <c r="B41" t="s">
        <v>19</v>
      </c>
      <c r="C41">
        <v>4</v>
      </c>
    </row>
    <row r="42" spans="1:3" x14ac:dyDescent="0.25">
      <c r="A42" t="s">
        <v>21</v>
      </c>
      <c r="B42" t="s">
        <v>19</v>
      </c>
      <c r="C42">
        <v>5</v>
      </c>
    </row>
    <row r="43" spans="1:3" x14ac:dyDescent="0.25">
      <c r="A43" t="s">
        <v>240</v>
      </c>
      <c r="B43" t="s">
        <v>19</v>
      </c>
      <c r="C43">
        <v>6</v>
      </c>
    </row>
    <row r="44" spans="1:3" x14ac:dyDescent="0.25">
      <c r="A44" t="s">
        <v>196</v>
      </c>
      <c r="B44" t="s">
        <v>19</v>
      </c>
      <c r="C44">
        <v>5</v>
      </c>
    </row>
    <row r="45" spans="1:3" x14ac:dyDescent="0.25">
      <c r="A45" t="s">
        <v>82</v>
      </c>
      <c r="B45" t="s">
        <v>19</v>
      </c>
      <c r="C45">
        <v>10</v>
      </c>
    </row>
    <row r="46" spans="1:3" x14ac:dyDescent="0.25">
      <c r="A46" t="s">
        <v>83</v>
      </c>
      <c r="B46" t="s">
        <v>19</v>
      </c>
      <c r="C46">
        <v>7</v>
      </c>
    </row>
    <row r="47" spans="1:3" x14ac:dyDescent="0.25">
      <c r="A47" t="s">
        <v>84</v>
      </c>
      <c r="B47" t="s">
        <v>19</v>
      </c>
      <c r="C47">
        <v>14</v>
      </c>
    </row>
    <row r="48" spans="1:3" x14ac:dyDescent="0.25">
      <c r="A48" t="s">
        <v>85</v>
      </c>
      <c r="B48" t="s">
        <v>19</v>
      </c>
      <c r="C48">
        <v>13</v>
      </c>
    </row>
    <row r="49" spans="1:3" x14ac:dyDescent="0.25">
      <c r="A49" t="s">
        <v>253</v>
      </c>
      <c r="B49" t="s">
        <v>254</v>
      </c>
      <c r="C49">
        <v>8</v>
      </c>
    </row>
    <row r="50" spans="1:3" x14ac:dyDescent="0.25">
      <c r="A50" t="s">
        <v>251</v>
      </c>
      <c r="B50" t="s">
        <v>19</v>
      </c>
      <c r="C50">
        <v>21</v>
      </c>
    </row>
    <row r="51" spans="1:3" x14ac:dyDescent="0.25">
      <c r="A51" t="s">
        <v>182</v>
      </c>
      <c r="B51" t="s">
        <v>19</v>
      </c>
      <c r="C51">
        <v>12</v>
      </c>
    </row>
    <row r="52" spans="1:3" x14ac:dyDescent="0.25">
      <c r="A52" t="s">
        <v>91</v>
      </c>
      <c r="B52" t="s">
        <v>19</v>
      </c>
      <c r="C52">
        <v>7</v>
      </c>
    </row>
    <row r="53" spans="1:3" x14ac:dyDescent="0.25">
      <c r="A53" t="s">
        <v>38</v>
      </c>
      <c r="B53" t="s">
        <v>19</v>
      </c>
      <c r="C53">
        <v>6</v>
      </c>
    </row>
    <row r="54" spans="1:3" x14ac:dyDescent="0.25">
      <c r="A54" t="s">
        <v>92</v>
      </c>
      <c r="B54" t="s">
        <v>19</v>
      </c>
      <c r="C54">
        <v>25</v>
      </c>
    </row>
    <row r="55" spans="1:3" x14ac:dyDescent="0.25">
      <c r="A55" t="s">
        <v>97</v>
      </c>
      <c r="B55" t="s">
        <v>19</v>
      </c>
      <c r="C55">
        <v>7</v>
      </c>
    </row>
    <row r="56" spans="1:3" x14ac:dyDescent="0.25">
      <c r="A56" t="s">
        <v>40</v>
      </c>
      <c r="B56" t="s">
        <v>19</v>
      </c>
      <c r="C56">
        <v>6</v>
      </c>
    </row>
    <row r="57" spans="1:3" x14ac:dyDescent="0.25">
      <c r="A57" t="s">
        <v>120</v>
      </c>
      <c r="B57" t="s">
        <v>19</v>
      </c>
      <c r="C57">
        <v>14</v>
      </c>
    </row>
    <row r="58" spans="1:3" x14ac:dyDescent="0.25">
      <c r="A58" t="s">
        <v>102</v>
      </c>
      <c r="B58" t="s">
        <v>49</v>
      </c>
      <c r="C58">
        <v>54</v>
      </c>
    </row>
    <row r="59" spans="1:3" x14ac:dyDescent="0.25">
      <c r="A59" t="s">
        <v>103</v>
      </c>
      <c r="B59" t="s">
        <v>49</v>
      </c>
      <c r="C59">
        <v>11</v>
      </c>
    </row>
    <row r="60" spans="1:3" x14ac:dyDescent="0.25">
      <c r="A60" t="s">
        <v>105</v>
      </c>
      <c r="B60" t="s">
        <v>49</v>
      </c>
      <c r="C60">
        <v>5</v>
      </c>
    </row>
    <row r="61" spans="1:3" x14ac:dyDescent="0.25">
      <c r="A61" t="s">
        <v>104</v>
      </c>
      <c r="B61" t="s">
        <v>49</v>
      </c>
      <c r="C61">
        <v>18</v>
      </c>
    </row>
    <row r="62" spans="1:3" x14ac:dyDescent="0.25">
      <c r="A62" t="s">
        <v>205</v>
      </c>
      <c r="B62" t="s">
        <v>162</v>
      </c>
      <c r="C62">
        <v>9</v>
      </c>
    </row>
    <row r="63" spans="1:3" x14ac:dyDescent="0.25">
      <c r="A63" t="s">
        <v>23</v>
      </c>
      <c r="B63" t="s">
        <v>24</v>
      </c>
      <c r="C63">
        <v>8</v>
      </c>
    </row>
    <row r="64" spans="1:3" x14ac:dyDescent="0.25">
      <c r="A64" t="s">
        <v>198</v>
      </c>
      <c r="B64" t="s">
        <v>19</v>
      </c>
      <c r="C64">
        <v>5</v>
      </c>
    </row>
    <row r="65" spans="1:3" x14ac:dyDescent="0.25">
      <c r="A65" t="s">
        <v>199</v>
      </c>
      <c r="B65" t="s">
        <v>19</v>
      </c>
      <c r="C65">
        <v>9</v>
      </c>
    </row>
    <row r="66" spans="1:3" x14ac:dyDescent="0.25">
      <c r="A66" t="s">
        <v>141</v>
      </c>
      <c r="B66" t="s">
        <v>19</v>
      </c>
      <c r="C66">
        <v>24</v>
      </c>
    </row>
    <row r="67" spans="1:3" x14ac:dyDescent="0.25">
      <c r="A67" t="s">
        <v>107</v>
      </c>
      <c r="B67" t="s">
        <v>19</v>
      </c>
      <c r="C67">
        <v>5</v>
      </c>
    </row>
    <row r="68" spans="1:3" x14ac:dyDescent="0.25">
      <c r="A68" t="s">
        <v>192</v>
      </c>
      <c r="B68" t="s">
        <v>30</v>
      </c>
      <c r="C68">
        <v>10</v>
      </c>
    </row>
    <row r="69" spans="1:3" x14ac:dyDescent="0.25">
      <c r="A69" t="s">
        <v>192</v>
      </c>
      <c r="B69" t="s">
        <v>193</v>
      </c>
      <c r="C69">
        <v>17</v>
      </c>
    </row>
    <row r="70" spans="1:3" x14ac:dyDescent="0.25">
      <c r="A70" t="s">
        <v>192</v>
      </c>
      <c r="B70" t="s">
        <v>162</v>
      </c>
      <c r="C70">
        <v>11</v>
      </c>
    </row>
    <row r="71" spans="1:3" x14ac:dyDescent="0.25">
      <c r="A71" t="s">
        <v>93</v>
      </c>
      <c r="B71" t="s">
        <v>19</v>
      </c>
      <c r="C71">
        <v>6</v>
      </c>
    </row>
    <row r="72" spans="1:3" x14ac:dyDescent="0.25">
      <c r="A72" t="s">
        <v>151</v>
      </c>
      <c r="B72" t="s">
        <v>19</v>
      </c>
      <c r="C72">
        <v>7</v>
      </c>
    </row>
    <row r="73" spans="1:3" x14ac:dyDescent="0.25">
      <c r="A73" t="s">
        <v>248</v>
      </c>
      <c r="B73" t="s">
        <v>19</v>
      </c>
      <c r="C73">
        <v>7</v>
      </c>
    </row>
    <row r="74" spans="1:3" x14ac:dyDescent="0.25">
      <c r="A74" t="s">
        <v>267</v>
      </c>
      <c r="B74" t="s">
        <v>19</v>
      </c>
      <c r="C74">
        <v>21</v>
      </c>
    </row>
    <row r="75" spans="1:3" x14ac:dyDescent="0.25">
      <c r="A75" t="s">
        <v>143</v>
      </c>
      <c r="B75" t="s">
        <v>19</v>
      </c>
      <c r="C75">
        <v>6</v>
      </c>
    </row>
    <row r="76" spans="1:3" x14ac:dyDescent="0.25">
      <c r="A76" t="s">
        <v>142</v>
      </c>
      <c r="B76" t="s">
        <v>19</v>
      </c>
      <c r="C76">
        <v>5</v>
      </c>
    </row>
    <row r="77" spans="1:3" x14ac:dyDescent="0.25">
      <c r="A77" t="s">
        <v>112</v>
      </c>
      <c r="B77" t="s">
        <v>19</v>
      </c>
      <c r="C77">
        <v>6</v>
      </c>
    </row>
    <row r="78" spans="1:3" x14ac:dyDescent="0.25">
      <c r="A78" t="s">
        <v>200</v>
      </c>
      <c r="B78" t="s">
        <v>19</v>
      </c>
      <c r="C78">
        <v>6</v>
      </c>
    </row>
    <row r="79" spans="1:3" x14ac:dyDescent="0.25">
      <c r="A79" t="s">
        <v>50</v>
      </c>
      <c r="B79" t="s">
        <v>51</v>
      </c>
      <c r="C79">
        <v>5</v>
      </c>
    </row>
    <row r="80" spans="1:3" x14ac:dyDescent="0.25">
      <c r="A80" t="s">
        <v>128</v>
      </c>
      <c r="B80" t="s">
        <v>24</v>
      </c>
      <c r="C80">
        <v>8</v>
      </c>
    </row>
    <row r="81" spans="1:3" x14ac:dyDescent="0.25">
      <c r="A81" t="s">
        <v>32</v>
      </c>
      <c r="B81" t="s">
        <v>19</v>
      </c>
      <c r="C81">
        <v>3</v>
      </c>
    </row>
    <row r="82" spans="1:3" x14ac:dyDescent="0.25">
      <c r="A82" t="s">
        <v>71</v>
      </c>
      <c r="B82" t="s">
        <v>72</v>
      </c>
      <c r="C82">
        <v>65</v>
      </c>
    </row>
    <row r="83" spans="1:3" x14ac:dyDescent="0.25">
      <c r="A83" t="s">
        <v>71</v>
      </c>
      <c r="B83" t="s">
        <v>73</v>
      </c>
      <c r="C83">
        <v>65</v>
      </c>
    </row>
    <row r="84" spans="1:3" x14ac:dyDescent="0.25">
      <c r="A84" t="s">
        <v>244</v>
      </c>
      <c r="B84" t="s">
        <v>19</v>
      </c>
      <c r="C84">
        <v>5</v>
      </c>
    </row>
    <row r="85" spans="1:3" x14ac:dyDescent="0.25">
      <c r="A85" t="s">
        <v>146</v>
      </c>
      <c r="B85" t="s">
        <v>19</v>
      </c>
      <c r="C85">
        <v>39</v>
      </c>
    </row>
    <row r="86" spans="1:3" x14ac:dyDescent="0.25">
      <c r="A86" t="s">
        <v>134</v>
      </c>
      <c r="B86" t="s">
        <v>19</v>
      </c>
      <c r="C86">
        <v>15</v>
      </c>
    </row>
    <row r="87" spans="1:3" x14ac:dyDescent="0.25">
      <c r="A87" t="s">
        <v>115</v>
      </c>
      <c r="B87" t="s">
        <v>19</v>
      </c>
      <c r="C87">
        <v>14</v>
      </c>
    </row>
    <row r="88" spans="1:3" x14ac:dyDescent="0.25">
      <c r="A88" t="s">
        <v>99</v>
      </c>
      <c r="B88" t="s">
        <v>19</v>
      </c>
      <c r="C88">
        <v>7</v>
      </c>
    </row>
    <row r="89" spans="1:3" x14ac:dyDescent="0.25">
      <c r="A89" t="s">
        <v>39</v>
      </c>
      <c r="B89" t="s">
        <v>19</v>
      </c>
      <c r="C89">
        <v>6</v>
      </c>
    </row>
    <row r="90" spans="1:3" x14ac:dyDescent="0.25">
      <c r="A90" t="s">
        <v>206</v>
      </c>
      <c r="B90" t="s">
        <v>19</v>
      </c>
      <c r="C90">
        <v>10</v>
      </c>
    </row>
    <row r="91" spans="1:3" x14ac:dyDescent="0.25">
      <c r="A91" t="s">
        <v>121</v>
      </c>
      <c r="B91" t="s">
        <v>19</v>
      </c>
      <c r="C91">
        <v>7</v>
      </c>
    </row>
    <row r="92" spans="1:3" x14ac:dyDescent="0.25">
      <c r="A92" t="s">
        <v>203</v>
      </c>
      <c r="B92" t="s">
        <v>19</v>
      </c>
      <c r="C92">
        <v>6</v>
      </c>
    </row>
    <row r="93" spans="1:3" x14ac:dyDescent="0.25">
      <c r="A93" t="s">
        <v>191</v>
      </c>
      <c r="B93" t="s">
        <v>30</v>
      </c>
      <c r="C93">
        <v>23</v>
      </c>
    </row>
    <row r="94" spans="1:3" x14ac:dyDescent="0.25">
      <c r="A94" t="s">
        <v>163</v>
      </c>
      <c r="B94" t="s">
        <v>19</v>
      </c>
      <c r="C94">
        <v>11</v>
      </c>
    </row>
    <row r="95" spans="1:3" x14ac:dyDescent="0.25">
      <c r="A95" t="s">
        <v>155</v>
      </c>
      <c r="B95" t="s">
        <v>157</v>
      </c>
      <c r="C95">
        <v>14</v>
      </c>
    </row>
    <row r="96" spans="1:3" x14ac:dyDescent="0.25">
      <c r="A96" t="s">
        <v>155</v>
      </c>
      <c r="B96" t="s">
        <v>19</v>
      </c>
      <c r="C96">
        <v>11</v>
      </c>
    </row>
    <row r="97" spans="1:3" x14ac:dyDescent="0.25">
      <c r="A97" t="s">
        <v>155</v>
      </c>
      <c r="B97" t="s">
        <v>156</v>
      </c>
      <c r="C97">
        <v>14</v>
      </c>
    </row>
    <row r="98" spans="1:3" x14ac:dyDescent="0.25">
      <c r="A98" t="s">
        <v>212</v>
      </c>
      <c r="B98" t="s">
        <v>19</v>
      </c>
      <c r="C98">
        <v>23</v>
      </c>
    </row>
    <row r="99" spans="1:3" x14ac:dyDescent="0.25">
      <c r="A99" t="s">
        <v>137</v>
      </c>
      <c r="B99" t="s">
        <v>19</v>
      </c>
      <c r="C99">
        <v>16</v>
      </c>
    </row>
    <row r="100" spans="1:3" x14ac:dyDescent="0.25">
      <c r="A100" t="s">
        <v>250</v>
      </c>
      <c r="B100" t="s">
        <v>30</v>
      </c>
      <c r="C100">
        <v>9</v>
      </c>
    </row>
    <row r="101" spans="1:3" x14ac:dyDescent="0.25">
      <c r="A101" t="s">
        <v>136</v>
      </c>
      <c r="B101" t="s">
        <v>19</v>
      </c>
      <c r="C101">
        <v>26</v>
      </c>
    </row>
    <row r="102" spans="1:3" x14ac:dyDescent="0.25">
      <c r="A102" t="s">
        <v>74</v>
      </c>
      <c r="B102" t="s">
        <v>19</v>
      </c>
      <c r="C102">
        <v>7</v>
      </c>
    </row>
    <row r="103" spans="1:3" x14ac:dyDescent="0.25">
      <c r="A103" t="s">
        <v>75</v>
      </c>
      <c r="B103" t="s">
        <v>19</v>
      </c>
      <c r="C103">
        <v>5</v>
      </c>
    </row>
    <row r="104" spans="1:3" x14ac:dyDescent="0.25">
      <c r="A104" t="s">
        <v>76</v>
      </c>
      <c r="B104" t="s">
        <v>19</v>
      </c>
      <c r="C104">
        <v>5</v>
      </c>
    </row>
    <row r="105" spans="1:3" x14ac:dyDescent="0.25">
      <c r="A105" t="s">
        <v>94</v>
      </c>
      <c r="B105" t="s">
        <v>19</v>
      </c>
      <c r="C105">
        <v>5</v>
      </c>
    </row>
    <row r="106" spans="1:3" x14ac:dyDescent="0.25">
      <c r="A106" t="s">
        <v>185</v>
      </c>
      <c r="B106" t="s">
        <v>19</v>
      </c>
      <c r="C106">
        <v>6</v>
      </c>
    </row>
    <row r="107" spans="1:3" x14ac:dyDescent="0.25">
      <c r="A107" t="s">
        <v>138</v>
      </c>
      <c r="B107" t="s">
        <v>19</v>
      </c>
      <c r="C107">
        <v>14</v>
      </c>
    </row>
    <row r="108" spans="1:3" x14ac:dyDescent="0.25">
      <c r="A108" t="s">
        <v>207</v>
      </c>
      <c r="B108" t="s">
        <v>19</v>
      </c>
      <c r="C108">
        <v>6</v>
      </c>
    </row>
    <row r="109" spans="1:3" x14ac:dyDescent="0.25">
      <c r="A109" t="s">
        <v>266</v>
      </c>
      <c r="B109" t="s">
        <v>19</v>
      </c>
      <c r="C109">
        <v>5</v>
      </c>
    </row>
    <row r="110" spans="1:3" x14ac:dyDescent="0.25">
      <c r="A110" t="s">
        <v>100</v>
      </c>
      <c r="B110" t="s">
        <v>19</v>
      </c>
      <c r="C110">
        <v>5</v>
      </c>
    </row>
    <row r="111" spans="1:3" x14ac:dyDescent="0.25">
      <c r="A111" t="s">
        <v>194</v>
      </c>
      <c r="B111" t="s">
        <v>19</v>
      </c>
      <c r="C111">
        <v>5</v>
      </c>
    </row>
    <row r="112" spans="1:3" x14ac:dyDescent="0.25">
      <c r="A112" t="s">
        <v>41</v>
      </c>
      <c r="B112" t="s">
        <v>19</v>
      </c>
      <c r="C112">
        <v>6</v>
      </c>
    </row>
    <row r="113" spans="1:3" x14ac:dyDescent="0.25">
      <c r="A113" t="s">
        <v>116</v>
      </c>
      <c r="B113" t="s">
        <v>19</v>
      </c>
      <c r="C113">
        <v>5</v>
      </c>
    </row>
    <row r="114" spans="1:3" x14ac:dyDescent="0.25">
      <c r="A114" t="s">
        <v>147</v>
      </c>
      <c r="B114" t="s">
        <v>19</v>
      </c>
      <c r="C114">
        <v>32</v>
      </c>
    </row>
    <row r="115" spans="1:3" x14ac:dyDescent="0.25">
      <c r="A115" t="s">
        <v>245</v>
      </c>
      <c r="B115" t="s">
        <v>19</v>
      </c>
      <c r="C115">
        <v>5</v>
      </c>
    </row>
    <row r="116" spans="1:3" x14ac:dyDescent="0.25">
      <c r="A116" t="s">
        <v>195</v>
      </c>
      <c r="B116" t="s">
        <v>19</v>
      </c>
      <c r="C116">
        <v>5</v>
      </c>
    </row>
    <row r="117" spans="1:3" x14ac:dyDescent="0.25">
      <c r="A117" t="s">
        <v>174</v>
      </c>
      <c r="B117" t="s">
        <v>175</v>
      </c>
      <c r="C117">
        <v>20</v>
      </c>
    </row>
    <row r="118" spans="1:3" x14ac:dyDescent="0.25">
      <c r="A118" t="s">
        <v>276</v>
      </c>
      <c r="B118" t="s">
        <v>19</v>
      </c>
      <c r="C118">
        <v>5</v>
      </c>
    </row>
    <row r="119" spans="1:3" x14ac:dyDescent="0.25">
      <c r="A119" t="s">
        <v>179</v>
      </c>
      <c r="B119" t="s">
        <v>19</v>
      </c>
      <c r="C119">
        <v>9</v>
      </c>
    </row>
    <row r="120" spans="1:3" x14ac:dyDescent="0.25">
      <c r="A120" t="s">
        <v>180</v>
      </c>
      <c r="B120" t="s">
        <v>19</v>
      </c>
      <c r="C120">
        <v>8</v>
      </c>
    </row>
    <row r="121" spans="1:3" x14ac:dyDescent="0.25">
      <c r="A121" t="s">
        <v>197</v>
      </c>
      <c r="B121" t="s">
        <v>30</v>
      </c>
      <c r="C121">
        <v>6</v>
      </c>
    </row>
    <row r="122" spans="1:3" x14ac:dyDescent="0.25">
      <c r="A122" t="s">
        <v>197</v>
      </c>
      <c r="B122" t="s">
        <v>19</v>
      </c>
      <c r="C122">
        <v>6</v>
      </c>
    </row>
    <row r="123" spans="1:3" x14ac:dyDescent="0.25">
      <c r="A123" t="s">
        <v>81</v>
      </c>
      <c r="B123" t="s">
        <v>19</v>
      </c>
      <c r="C123">
        <v>13</v>
      </c>
    </row>
    <row r="124" spans="1:3" x14ac:dyDescent="0.25">
      <c r="A124" t="s">
        <v>81</v>
      </c>
      <c r="B124" t="s">
        <v>30</v>
      </c>
      <c r="C124">
        <v>13</v>
      </c>
    </row>
    <row r="125" spans="1:3" x14ac:dyDescent="0.25">
      <c r="A125" t="s">
        <v>144</v>
      </c>
      <c r="B125" t="s">
        <v>145</v>
      </c>
      <c r="C125">
        <v>9</v>
      </c>
    </row>
    <row r="126" spans="1:3" x14ac:dyDescent="0.25">
      <c r="A126" t="s">
        <v>152</v>
      </c>
      <c r="B126" t="s">
        <v>19</v>
      </c>
      <c r="C126">
        <v>23</v>
      </c>
    </row>
    <row r="127" spans="1:3" x14ac:dyDescent="0.25">
      <c r="A127" t="s">
        <v>152</v>
      </c>
      <c r="B127" t="s">
        <v>153</v>
      </c>
      <c r="C127">
        <v>23</v>
      </c>
    </row>
    <row r="128" spans="1:3" x14ac:dyDescent="0.25">
      <c r="A128" t="s">
        <v>605</v>
      </c>
      <c r="B128" t="s">
        <v>19</v>
      </c>
      <c r="C128">
        <v>5</v>
      </c>
    </row>
    <row r="129" spans="1:3" x14ac:dyDescent="0.25">
      <c r="A129" t="s">
        <v>57</v>
      </c>
      <c r="B129" t="s">
        <v>19</v>
      </c>
      <c r="C129">
        <v>6</v>
      </c>
    </row>
    <row r="130" spans="1:3" x14ac:dyDescent="0.25">
      <c r="A130" t="s">
        <v>90</v>
      </c>
      <c r="B130" t="s">
        <v>19</v>
      </c>
      <c r="C130">
        <v>12</v>
      </c>
    </row>
    <row r="131" spans="1:3" x14ac:dyDescent="0.25">
      <c r="A131" t="s">
        <v>101</v>
      </c>
      <c r="B131" t="s">
        <v>19</v>
      </c>
      <c r="C131">
        <v>16</v>
      </c>
    </row>
    <row r="132" spans="1:3" x14ac:dyDescent="0.25">
      <c r="A132" t="s">
        <v>106</v>
      </c>
      <c r="B132" t="s">
        <v>19</v>
      </c>
      <c r="C132">
        <v>16</v>
      </c>
    </row>
    <row r="133" spans="1:3" x14ac:dyDescent="0.25">
      <c r="A133" t="s">
        <v>172</v>
      </c>
      <c r="B133" t="s">
        <v>19</v>
      </c>
      <c r="C133">
        <v>6</v>
      </c>
    </row>
    <row r="134" spans="1:3" x14ac:dyDescent="0.25">
      <c r="A134" t="s">
        <v>243</v>
      </c>
      <c r="B134" t="s">
        <v>19</v>
      </c>
      <c r="C134">
        <v>11</v>
      </c>
    </row>
    <row r="135" spans="1:3" x14ac:dyDescent="0.25">
      <c r="A135" t="s">
        <v>131</v>
      </c>
      <c r="B135" t="s">
        <v>19</v>
      </c>
      <c r="C135">
        <v>18</v>
      </c>
    </row>
    <row r="136" spans="1:3" x14ac:dyDescent="0.25">
      <c r="A136" t="s">
        <v>132</v>
      </c>
      <c r="B136" t="s">
        <v>19</v>
      </c>
      <c r="C136">
        <v>9</v>
      </c>
    </row>
    <row r="137" spans="1:3" x14ac:dyDescent="0.25">
      <c r="A137" t="s">
        <v>133</v>
      </c>
      <c r="B137" t="s">
        <v>49</v>
      </c>
      <c r="C137">
        <v>6</v>
      </c>
    </row>
    <row r="138" spans="1:3" x14ac:dyDescent="0.25">
      <c r="A138" t="s">
        <v>171</v>
      </c>
      <c r="B138" t="s">
        <v>19</v>
      </c>
      <c r="C138">
        <v>6</v>
      </c>
    </row>
    <row r="139" spans="1:3" x14ac:dyDescent="0.25">
      <c r="A139" t="s">
        <v>44</v>
      </c>
      <c r="B139" t="s">
        <v>19</v>
      </c>
      <c r="C139">
        <v>4</v>
      </c>
    </row>
    <row r="140" spans="1:3" x14ac:dyDescent="0.25">
      <c r="A140" t="s">
        <v>235</v>
      </c>
      <c r="B140" t="s">
        <v>19</v>
      </c>
      <c r="C140">
        <v>4</v>
      </c>
    </row>
    <row r="141" spans="1:3" x14ac:dyDescent="0.25">
      <c r="A141" t="s">
        <v>176</v>
      </c>
      <c r="B141" t="s">
        <v>49</v>
      </c>
      <c r="C141">
        <v>39</v>
      </c>
    </row>
    <row r="142" spans="1:3" x14ac:dyDescent="0.25">
      <c r="A142" t="s">
        <v>181</v>
      </c>
      <c r="B142" t="s">
        <v>49</v>
      </c>
      <c r="C142">
        <v>11</v>
      </c>
    </row>
    <row r="143" spans="1:3" x14ac:dyDescent="0.25">
      <c r="A143" t="s">
        <v>177</v>
      </c>
      <c r="B143" t="s">
        <v>19</v>
      </c>
      <c r="C143">
        <v>8</v>
      </c>
    </row>
    <row r="144" spans="1:3" x14ac:dyDescent="0.25">
      <c r="A144" t="s">
        <v>178</v>
      </c>
      <c r="B144" t="s">
        <v>19</v>
      </c>
      <c r="C144">
        <v>10</v>
      </c>
    </row>
    <row r="145" spans="1:3" x14ac:dyDescent="0.25">
      <c r="A145" t="s">
        <v>45</v>
      </c>
      <c r="B145" t="s">
        <v>19</v>
      </c>
      <c r="C145">
        <v>11</v>
      </c>
    </row>
    <row r="146" spans="1:3" x14ac:dyDescent="0.25">
      <c r="A146" t="s">
        <v>237</v>
      </c>
      <c r="B146" t="s">
        <v>19</v>
      </c>
      <c r="C146">
        <v>5</v>
      </c>
    </row>
    <row r="147" spans="1:3" x14ac:dyDescent="0.25">
      <c r="A147" t="s">
        <v>188</v>
      </c>
      <c r="B147" t="s">
        <v>19</v>
      </c>
      <c r="C147">
        <v>13</v>
      </c>
    </row>
    <row r="148" spans="1:3" x14ac:dyDescent="0.25">
      <c r="A148" t="s">
        <v>209</v>
      </c>
      <c r="B148" t="s">
        <v>30</v>
      </c>
      <c r="C148">
        <v>6</v>
      </c>
    </row>
    <row r="149" spans="1:3" x14ac:dyDescent="0.25">
      <c r="A149" t="s">
        <v>148</v>
      </c>
      <c r="B149" t="s">
        <v>19</v>
      </c>
      <c r="C149">
        <v>21</v>
      </c>
    </row>
    <row r="150" spans="1:3" x14ac:dyDescent="0.25">
      <c r="A150" t="s">
        <v>55</v>
      </c>
      <c r="B150" t="s">
        <v>19</v>
      </c>
      <c r="C150">
        <v>5</v>
      </c>
    </row>
    <row r="151" spans="1:3" x14ac:dyDescent="0.25">
      <c r="A151" t="s">
        <v>117</v>
      </c>
      <c r="B151" t="s">
        <v>19</v>
      </c>
      <c r="C151">
        <v>12</v>
      </c>
    </row>
    <row r="152" spans="1:3" x14ac:dyDescent="0.25">
      <c r="A152" t="s">
        <v>35</v>
      </c>
      <c r="B152" t="s">
        <v>36</v>
      </c>
      <c r="C152">
        <v>11</v>
      </c>
    </row>
    <row r="153" spans="1:3" x14ac:dyDescent="0.25">
      <c r="A153" t="s">
        <v>35</v>
      </c>
      <c r="B153" t="s">
        <v>19</v>
      </c>
      <c r="C153">
        <v>25</v>
      </c>
    </row>
    <row r="154" spans="1:3" x14ac:dyDescent="0.25">
      <c r="A154" t="s">
        <v>204</v>
      </c>
      <c r="B154" t="s">
        <v>19</v>
      </c>
      <c r="C154">
        <v>9</v>
      </c>
    </row>
    <row r="155" spans="1:3" x14ac:dyDescent="0.25">
      <c r="A155" t="s">
        <v>78</v>
      </c>
      <c r="B155" t="s">
        <v>19</v>
      </c>
      <c r="C155">
        <v>31</v>
      </c>
    </row>
    <row r="156" spans="1:3" x14ac:dyDescent="0.25">
      <c r="A156" t="s">
        <v>22</v>
      </c>
      <c r="B156" t="s">
        <v>19</v>
      </c>
      <c r="C156">
        <v>12</v>
      </c>
    </row>
    <row r="157" spans="1:3" x14ac:dyDescent="0.25">
      <c r="A157" t="s">
        <v>150</v>
      </c>
      <c r="B157" t="s">
        <v>19</v>
      </c>
      <c r="C157">
        <v>5</v>
      </c>
    </row>
    <row r="158" spans="1:3" x14ac:dyDescent="0.25">
      <c r="A158" t="s">
        <v>34</v>
      </c>
      <c r="B158" t="s">
        <v>19</v>
      </c>
      <c r="C158">
        <v>11</v>
      </c>
    </row>
    <row r="159" spans="1:3" x14ac:dyDescent="0.25">
      <c r="A159" t="s">
        <v>210</v>
      </c>
      <c r="B159" t="s">
        <v>19</v>
      </c>
      <c r="C159">
        <v>6</v>
      </c>
    </row>
    <row r="160" spans="1:3" x14ac:dyDescent="0.25">
      <c r="A160" t="s">
        <v>201</v>
      </c>
      <c r="B160" t="s">
        <v>19</v>
      </c>
      <c r="C160">
        <v>5</v>
      </c>
    </row>
    <row r="161" spans="1:6" x14ac:dyDescent="0.25">
      <c r="A161" t="s">
        <v>98</v>
      </c>
      <c r="B161" t="s">
        <v>19</v>
      </c>
      <c r="C161">
        <v>9</v>
      </c>
    </row>
    <row r="162" spans="1:6" x14ac:dyDescent="0.25">
      <c r="A162" t="s">
        <v>429</v>
      </c>
      <c r="B162" t="s">
        <v>19</v>
      </c>
      <c r="C162">
        <v>16</v>
      </c>
    </row>
    <row r="163" spans="1:6" x14ac:dyDescent="0.25">
      <c r="A163" t="s">
        <v>109</v>
      </c>
      <c r="B163" t="s">
        <v>19</v>
      </c>
      <c r="C163">
        <v>10</v>
      </c>
    </row>
    <row r="164" spans="1:6" x14ac:dyDescent="0.25">
      <c r="A164" t="s">
        <v>70</v>
      </c>
      <c r="B164" t="s">
        <v>19</v>
      </c>
      <c r="C164">
        <v>7</v>
      </c>
    </row>
    <row r="165" spans="1:6" x14ac:dyDescent="0.25">
      <c r="A165" t="s">
        <v>110</v>
      </c>
      <c r="B165" t="s">
        <v>19</v>
      </c>
      <c r="C165">
        <v>5</v>
      </c>
    </row>
    <row r="166" spans="1:6" x14ac:dyDescent="0.25">
      <c r="A166" t="s">
        <v>118</v>
      </c>
      <c r="B166" t="s">
        <v>30</v>
      </c>
      <c r="C166">
        <v>29</v>
      </c>
    </row>
    <row r="167" spans="1:6" x14ac:dyDescent="0.25">
      <c r="A167" t="s">
        <v>202</v>
      </c>
      <c r="B167" t="s">
        <v>19</v>
      </c>
      <c r="C167">
        <v>7</v>
      </c>
    </row>
    <row r="168" spans="1:6" x14ac:dyDescent="0.25">
      <c r="A168" t="s">
        <v>124</v>
      </c>
      <c r="B168" t="s">
        <v>30</v>
      </c>
      <c r="C168">
        <v>42</v>
      </c>
    </row>
    <row r="169" spans="1:6" x14ac:dyDescent="0.25">
      <c r="A169" t="s">
        <v>249</v>
      </c>
      <c r="B169" t="s">
        <v>49</v>
      </c>
      <c r="C169">
        <v>14</v>
      </c>
    </row>
    <row r="170" spans="1:6" x14ac:dyDescent="0.25">
      <c r="A170" t="s">
        <v>127</v>
      </c>
      <c r="B170" t="s">
        <v>19</v>
      </c>
      <c r="C170">
        <v>7</v>
      </c>
    </row>
    <row r="171" spans="1:6" x14ac:dyDescent="0.25">
      <c r="A171" t="s">
        <v>125</v>
      </c>
      <c r="B171" t="s">
        <v>126</v>
      </c>
      <c r="C171">
        <v>6</v>
      </c>
    </row>
    <row r="172" spans="1:6" x14ac:dyDescent="0.25">
      <c r="A172" t="s">
        <v>214</v>
      </c>
      <c r="B172" t="s">
        <v>19</v>
      </c>
      <c r="C172">
        <v>6</v>
      </c>
    </row>
    <row r="173" spans="1:6" x14ac:dyDescent="0.25">
      <c r="A173" t="s">
        <v>242</v>
      </c>
      <c r="B173" t="s">
        <v>19</v>
      </c>
      <c r="C173">
        <v>15</v>
      </c>
      <c r="D173" s="12"/>
      <c r="E173" s="12"/>
      <c r="F173" s="12"/>
    </row>
    <row r="174" spans="1:6" x14ac:dyDescent="0.25">
      <c r="A174" t="s">
        <v>26</v>
      </c>
      <c r="B174" t="s">
        <v>19</v>
      </c>
      <c r="C174">
        <v>12</v>
      </c>
    </row>
    <row r="175" spans="1:6" x14ac:dyDescent="0.25">
      <c r="A175" t="s">
        <v>28</v>
      </c>
      <c r="B175" t="s">
        <v>19</v>
      </c>
      <c r="C175">
        <v>5</v>
      </c>
    </row>
    <row r="176" spans="1:6" x14ac:dyDescent="0.25">
      <c r="A176" t="s">
        <v>135</v>
      </c>
      <c r="B176" t="s">
        <v>19</v>
      </c>
      <c r="C176">
        <v>6</v>
      </c>
    </row>
    <row r="177" spans="1:3" x14ac:dyDescent="0.25">
      <c r="A177" t="s">
        <v>241</v>
      </c>
      <c r="B177" t="s">
        <v>19</v>
      </c>
      <c r="C177">
        <v>6</v>
      </c>
    </row>
    <row r="178" spans="1:3" x14ac:dyDescent="0.25">
      <c r="A178" t="s">
        <v>86</v>
      </c>
      <c r="B178" t="s">
        <v>19</v>
      </c>
      <c r="C178">
        <v>7</v>
      </c>
    </row>
    <row r="179" spans="1:3" x14ac:dyDescent="0.25">
      <c r="A179" t="s">
        <v>173</v>
      </c>
      <c r="B179" t="s">
        <v>19</v>
      </c>
      <c r="C179">
        <v>10</v>
      </c>
    </row>
    <row r="180" spans="1:3" x14ac:dyDescent="0.25">
      <c r="A180" t="s">
        <v>265</v>
      </c>
      <c r="B180" t="s">
        <v>19</v>
      </c>
      <c r="C180">
        <v>8</v>
      </c>
    </row>
    <row r="181" spans="1:3" x14ac:dyDescent="0.25">
      <c r="A181" t="s">
        <v>264</v>
      </c>
      <c r="B181" t="s">
        <v>19</v>
      </c>
      <c r="C181">
        <v>7</v>
      </c>
    </row>
    <row r="182" spans="1:3" x14ac:dyDescent="0.25">
      <c r="A182" t="s">
        <v>165</v>
      </c>
      <c r="B182" t="s">
        <v>19</v>
      </c>
      <c r="C182">
        <v>35</v>
      </c>
    </row>
    <row r="183" spans="1:3" x14ac:dyDescent="0.25">
      <c r="A183" t="s">
        <v>165</v>
      </c>
      <c r="B183" t="s">
        <v>166</v>
      </c>
      <c r="C183">
        <v>35</v>
      </c>
    </row>
    <row r="184" spans="1:3" x14ac:dyDescent="0.25">
      <c r="A184" t="s">
        <v>165</v>
      </c>
      <c r="B184" t="s">
        <v>167</v>
      </c>
      <c r="C184">
        <v>35</v>
      </c>
    </row>
    <row r="185" spans="1:3" x14ac:dyDescent="0.25">
      <c r="A185" t="s">
        <v>169</v>
      </c>
      <c r="B185" t="s">
        <v>19</v>
      </c>
      <c r="C185">
        <v>7</v>
      </c>
    </row>
    <row r="186" spans="1:3" x14ac:dyDescent="0.25">
      <c r="A186" t="s">
        <v>238</v>
      </c>
      <c r="B186" t="s">
        <v>19</v>
      </c>
      <c r="C186">
        <v>9</v>
      </c>
    </row>
    <row r="187" spans="1:3" x14ac:dyDescent="0.25">
      <c r="A187" t="s">
        <v>43</v>
      </c>
      <c r="B187" t="s">
        <v>19</v>
      </c>
      <c r="C187">
        <v>5</v>
      </c>
    </row>
    <row r="188" spans="1:3" x14ac:dyDescent="0.25">
      <c r="A188" t="s">
        <v>87</v>
      </c>
      <c r="B188" t="s">
        <v>19</v>
      </c>
      <c r="C188">
        <v>6</v>
      </c>
    </row>
    <row r="189" spans="1:3" x14ac:dyDescent="0.25">
      <c r="A189" t="s">
        <v>77</v>
      </c>
      <c r="B189" t="s">
        <v>19</v>
      </c>
      <c r="C189">
        <v>29</v>
      </c>
    </row>
    <row r="190" spans="1:3" x14ac:dyDescent="0.25">
      <c r="A190" t="s">
        <v>186</v>
      </c>
      <c r="B190" t="s">
        <v>19</v>
      </c>
      <c r="C190">
        <v>37</v>
      </c>
    </row>
    <row r="191" spans="1:3" x14ac:dyDescent="0.25">
      <c r="A191" t="s">
        <v>95</v>
      </c>
      <c r="B191" t="s">
        <v>19</v>
      </c>
      <c r="C191">
        <v>5</v>
      </c>
    </row>
    <row r="192" spans="1:3" x14ac:dyDescent="0.25">
      <c r="A192" t="s">
        <v>247</v>
      </c>
      <c r="B192" t="s">
        <v>19</v>
      </c>
      <c r="C192">
        <v>10</v>
      </c>
    </row>
    <row r="193" spans="1:3" x14ac:dyDescent="0.25">
      <c r="A193" t="s">
        <v>208</v>
      </c>
      <c r="B193" t="s">
        <v>162</v>
      </c>
      <c r="C193">
        <v>7</v>
      </c>
    </row>
    <row r="194" spans="1:3" x14ac:dyDescent="0.25">
      <c r="A194" t="s">
        <v>208</v>
      </c>
      <c r="B194" t="s">
        <v>30</v>
      </c>
      <c r="C194">
        <v>8</v>
      </c>
    </row>
    <row r="195" spans="1:3" x14ac:dyDescent="0.25">
      <c r="A195" t="s">
        <v>168</v>
      </c>
      <c r="B195" t="s">
        <v>19</v>
      </c>
      <c r="C195">
        <v>9</v>
      </c>
    </row>
    <row r="196" spans="1:3" x14ac:dyDescent="0.25">
      <c r="A196" t="s">
        <v>183</v>
      </c>
      <c r="B196" t="s">
        <v>19</v>
      </c>
      <c r="C196">
        <v>7</v>
      </c>
    </row>
    <row r="197" spans="1:3" x14ac:dyDescent="0.25">
      <c r="A197" t="s">
        <v>184</v>
      </c>
      <c r="B197" t="s">
        <v>19</v>
      </c>
      <c r="C197">
        <v>11</v>
      </c>
    </row>
    <row r="198" spans="1:3" x14ac:dyDescent="0.25">
      <c r="A198" t="s">
        <v>48</v>
      </c>
      <c r="B198" t="s">
        <v>49</v>
      </c>
      <c r="C198">
        <v>5</v>
      </c>
    </row>
    <row r="199" spans="1:3" x14ac:dyDescent="0.25">
      <c r="A199" t="s">
        <v>122</v>
      </c>
      <c r="B199" t="s">
        <v>19</v>
      </c>
      <c r="C199">
        <v>7</v>
      </c>
    </row>
    <row r="200" spans="1:3" x14ac:dyDescent="0.25">
      <c r="A200" t="s">
        <v>47</v>
      </c>
      <c r="B200" t="s">
        <v>19</v>
      </c>
      <c r="C200">
        <v>6</v>
      </c>
    </row>
    <row r="201" spans="1:3" x14ac:dyDescent="0.25">
      <c r="A201" t="s">
        <v>187</v>
      </c>
      <c r="B201" t="s">
        <v>19</v>
      </c>
      <c r="C201">
        <v>5</v>
      </c>
    </row>
    <row r="202" spans="1:3" x14ac:dyDescent="0.25">
      <c r="A202" t="s">
        <v>52</v>
      </c>
      <c r="B202" t="s">
        <v>49</v>
      </c>
      <c r="C202">
        <v>5</v>
      </c>
    </row>
    <row r="203" spans="1:3" x14ac:dyDescent="0.25">
      <c r="A203" t="s">
        <v>111</v>
      </c>
      <c r="B203" t="s">
        <v>19</v>
      </c>
      <c r="C203">
        <v>6</v>
      </c>
    </row>
    <row r="204" spans="1:3" x14ac:dyDescent="0.25">
      <c r="A204" t="s">
        <v>123</v>
      </c>
      <c r="B204" t="s">
        <v>19</v>
      </c>
      <c r="C204">
        <v>8</v>
      </c>
    </row>
    <row r="205" spans="1:3" x14ac:dyDescent="0.25">
      <c r="A205" t="s">
        <v>108</v>
      </c>
      <c r="B205" t="s">
        <v>19</v>
      </c>
      <c r="C205">
        <v>6</v>
      </c>
    </row>
    <row r="206" spans="1:3" x14ac:dyDescent="0.25">
      <c r="A206" t="s">
        <v>158</v>
      </c>
      <c r="B206" t="s">
        <v>159</v>
      </c>
      <c r="C206">
        <v>18</v>
      </c>
    </row>
    <row r="207" spans="1:3" s="12" customFormat="1" x14ac:dyDescent="0.25">
      <c r="A207" t="s">
        <v>154</v>
      </c>
      <c r="B207" t="s">
        <v>19</v>
      </c>
      <c r="C207">
        <v>6</v>
      </c>
    </row>
    <row r="208" spans="1:3" s="12" customFormat="1" x14ac:dyDescent="0.25">
      <c r="A208" t="s">
        <v>213</v>
      </c>
      <c r="B208" t="s">
        <v>19</v>
      </c>
      <c r="C208">
        <v>23</v>
      </c>
    </row>
    <row r="209" spans="1:3" x14ac:dyDescent="0.25">
      <c r="C209" s="10">
        <f>AVERAGE(C2:C208)</f>
        <v>12.454106280193237</v>
      </c>
    </row>
    <row r="210" spans="1:3" x14ac:dyDescent="0.25">
      <c r="C210" s="29">
        <f>MEDIAN(C2:C208)</f>
        <v>7</v>
      </c>
    </row>
    <row r="211" spans="1:3" x14ac:dyDescent="0.25">
      <c r="A211" s="12"/>
      <c r="C211" s="2"/>
    </row>
    <row r="212" spans="1:3" s="12" customFormat="1" x14ac:dyDescent="0.25"/>
  </sheetData>
  <sortState xmlns:xlrd2="http://schemas.microsoft.com/office/spreadsheetml/2017/richdata2" ref="A2:C212">
    <sortCondition ref="A1"/>
  </sortState>
  <phoneticPr fontId="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7"/>
  <sheetViews>
    <sheetView workbookViewId="0">
      <pane ySplit="1" topLeftCell="A2" activePane="bottomLeft" state="frozen"/>
      <selection pane="bottomLeft" activeCell="E194" sqref="E194"/>
    </sheetView>
  </sheetViews>
  <sheetFormatPr defaultRowHeight="15" x14ac:dyDescent="0.25"/>
  <cols>
    <col min="1" max="1" width="51.7109375" bestFit="1" customWidth="1"/>
  </cols>
  <sheetData>
    <row r="1" spans="1:6" x14ac:dyDescent="0.25">
      <c r="A1" s="1" t="s">
        <v>0</v>
      </c>
      <c r="B1" s="1" t="s">
        <v>258</v>
      </c>
      <c r="C1" s="1" t="s">
        <v>259</v>
      </c>
      <c r="D1" s="1" t="s">
        <v>260</v>
      </c>
      <c r="E1" s="1" t="s">
        <v>375</v>
      </c>
    </row>
    <row r="2" spans="1:6" x14ac:dyDescent="0.25">
      <c r="A2" t="s">
        <v>766</v>
      </c>
      <c r="B2">
        <v>100</v>
      </c>
      <c r="C2">
        <v>100</v>
      </c>
      <c r="D2">
        <v>0</v>
      </c>
      <c r="E2">
        <v>0</v>
      </c>
      <c r="F2" s="2"/>
    </row>
    <row r="3" spans="1:6" x14ac:dyDescent="0.25">
      <c r="A3" t="s">
        <v>767</v>
      </c>
      <c r="B3">
        <v>80</v>
      </c>
      <c r="C3">
        <v>86</v>
      </c>
      <c r="D3">
        <v>20</v>
      </c>
      <c r="E3">
        <v>14</v>
      </c>
    </row>
    <row r="4" spans="1:6" x14ac:dyDescent="0.25">
      <c r="A4" t="s">
        <v>768</v>
      </c>
      <c r="B4">
        <v>60</v>
      </c>
      <c r="C4">
        <v>43</v>
      </c>
      <c r="D4">
        <v>40</v>
      </c>
      <c r="E4">
        <v>57</v>
      </c>
    </row>
    <row r="5" spans="1:6" x14ac:dyDescent="0.25">
      <c r="A5" t="s">
        <v>769</v>
      </c>
      <c r="B5">
        <v>71</v>
      </c>
      <c r="C5">
        <v>82</v>
      </c>
      <c r="D5">
        <v>29</v>
      </c>
      <c r="E5">
        <v>18</v>
      </c>
    </row>
    <row r="6" spans="1:6" x14ac:dyDescent="0.25">
      <c r="A6" t="s">
        <v>770</v>
      </c>
      <c r="B6">
        <v>73</v>
      </c>
      <c r="C6">
        <v>100</v>
      </c>
      <c r="D6">
        <v>27</v>
      </c>
      <c r="E6">
        <v>0</v>
      </c>
    </row>
    <row r="7" spans="1:6" x14ac:dyDescent="0.25">
      <c r="A7" t="s">
        <v>771</v>
      </c>
      <c r="B7">
        <v>83</v>
      </c>
      <c r="C7">
        <v>82</v>
      </c>
      <c r="D7">
        <v>17</v>
      </c>
      <c r="E7">
        <v>18</v>
      </c>
    </row>
    <row r="8" spans="1:6" x14ac:dyDescent="0.25">
      <c r="A8" t="s">
        <v>772</v>
      </c>
      <c r="B8">
        <v>54</v>
      </c>
      <c r="C8">
        <v>60</v>
      </c>
      <c r="D8">
        <v>46</v>
      </c>
      <c r="E8">
        <v>40</v>
      </c>
    </row>
    <row r="9" spans="1:6" x14ac:dyDescent="0.25">
      <c r="A9" t="s">
        <v>773</v>
      </c>
      <c r="B9">
        <v>58</v>
      </c>
      <c r="C9">
        <v>70</v>
      </c>
      <c r="D9">
        <v>42</v>
      </c>
      <c r="E9">
        <v>30</v>
      </c>
    </row>
    <row r="10" spans="1:6" x14ac:dyDescent="0.25">
      <c r="A10" t="s">
        <v>774</v>
      </c>
      <c r="B10">
        <v>100</v>
      </c>
      <c r="C10">
        <v>100</v>
      </c>
    </row>
    <row r="11" spans="1:6" x14ac:dyDescent="0.25">
      <c r="A11" t="s">
        <v>775</v>
      </c>
      <c r="B11">
        <v>93</v>
      </c>
      <c r="C11">
        <v>95</v>
      </c>
      <c r="D11">
        <v>7</v>
      </c>
      <c r="E11">
        <v>5</v>
      </c>
    </row>
    <row r="12" spans="1:6" x14ac:dyDescent="0.25">
      <c r="A12" t="s">
        <v>776</v>
      </c>
      <c r="B12">
        <v>63</v>
      </c>
      <c r="C12">
        <v>71</v>
      </c>
      <c r="D12">
        <v>37</v>
      </c>
      <c r="E12">
        <v>29</v>
      </c>
    </row>
    <row r="13" spans="1:6" x14ac:dyDescent="0.25">
      <c r="A13" t="s">
        <v>777</v>
      </c>
      <c r="B13">
        <v>86</v>
      </c>
      <c r="C13">
        <v>86</v>
      </c>
      <c r="D13">
        <v>14</v>
      </c>
      <c r="E13">
        <v>14</v>
      </c>
    </row>
    <row r="14" spans="1:6" x14ac:dyDescent="0.25">
      <c r="A14" t="s">
        <v>778</v>
      </c>
      <c r="B14">
        <v>65</v>
      </c>
      <c r="C14">
        <v>65</v>
      </c>
      <c r="D14">
        <v>35</v>
      </c>
      <c r="E14">
        <v>35</v>
      </c>
    </row>
    <row r="15" spans="1:6" x14ac:dyDescent="0.25">
      <c r="A15" t="s">
        <v>779</v>
      </c>
      <c r="B15">
        <v>41</v>
      </c>
      <c r="C15">
        <v>53</v>
      </c>
      <c r="D15">
        <v>59</v>
      </c>
      <c r="E15">
        <v>47</v>
      </c>
    </row>
    <row r="16" spans="1:6" x14ac:dyDescent="0.25">
      <c r="A16" t="s">
        <v>780</v>
      </c>
      <c r="B16">
        <v>54</v>
      </c>
      <c r="C16">
        <v>88</v>
      </c>
      <c r="D16">
        <v>46</v>
      </c>
      <c r="E16">
        <v>12</v>
      </c>
    </row>
    <row r="17" spans="1:5" x14ac:dyDescent="0.25">
      <c r="A17" t="s">
        <v>781</v>
      </c>
      <c r="B17">
        <v>100</v>
      </c>
      <c r="C17">
        <v>100</v>
      </c>
      <c r="D17">
        <v>0</v>
      </c>
      <c r="E17">
        <v>0</v>
      </c>
    </row>
    <row r="18" spans="1:5" x14ac:dyDescent="0.25">
      <c r="A18" t="s">
        <v>782</v>
      </c>
      <c r="B18">
        <v>44</v>
      </c>
      <c r="C18">
        <v>57</v>
      </c>
      <c r="D18">
        <v>56</v>
      </c>
      <c r="E18">
        <v>43</v>
      </c>
    </row>
    <row r="19" spans="1:5" x14ac:dyDescent="0.25">
      <c r="A19" t="s">
        <v>783</v>
      </c>
      <c r="B19">
        <v>78</v>
      </c>
      <c r="C19">
        <v>90</v>
      </c>
      <c r="D19">
        <v>22</v>
      </c>
      <c r="E19">
        <v>10</v>
      </c>
    </row>
    <row r="20" spans="1:5" x14ac:dyDescent="0.25">
      <c r="A20" t="s">
        <v>784</v>
      </c>
      <c r="B20">
        <v>89</v>
      </c>
      <c r="C20">
        <v>100</v>
      </c>
      <c r="D20">
        <v>11</v>
      </c>
    </row>
    <row r="21" spans="1:5" x14ac:dyDescent="0.25">
      <c r="A21" t="s">
        <v>785</v>
      </c>
      <c r="B21">
        <v>61</v>
      </c>
      <c r="C21">
        <v>82</v>
      </c>
      <c r="D21">
        <v>39</v>
      </c>
      <c r="E21">
        <v>18</v>
      </c>
    </row>
    <row r="22" spans="1:5" x14ac:dyDescent="0.25">
      <c r="A22" t="s">
        <v>786</v>
      </c>
      <c r="B22">
        <v>93</v>
      </c>
      <c r="C22">
        <v>87</v>
      </c>
      <c r="D22">
        <v>7</v>
      </c>
      <c r="E22">
        <v>13</v>
      </c>
    </row>
    <row r="23" spans="1:5" x14ac:dyDescent="0.25">
      <c r="A23" t="s">
        <v>787</v>
      </c>
      <c r="B23">
        <v>57</v>
      </c>
      <c r="C23">
        <v>86</v>
      </c>
      <c r="D23">
        <v>43</v>
      </c>
      <c r="E23">
        <v>14</v>
      </c>
    </row>
    <row r="24" spans="1:5" x14ac:dyDescent="0.25">
      <c r="A24" t="s">
        <v>788</v>
      </c>
      <c r="B24">
        <v>73</v>
      </c>
      <c r="C24">
        <v>50</v>
      </c>
      <c r="D24">
        <v>27</v>
      </c>
      <c r="E24">
        <v>50</v>
      </c>
    </row>
    <row r="25" spans="1:5" x14ac:dyDescent="0.25">
      <c r="A25" t="s">
        <v>789</v>
      </c>
      <c r="B25">
        <v>87</v>
      </c>
      <c r="C25">
        <v>75</v>
      </c>
      <c r="D25">
        <v>13</v>
      </c>
      <c r="E25">
        <v>25</v>
      </c>
    </row>
    <row r="26" spans="1:5" x14ac:dyDescent="0.25">
      <c r="A26" t="s">
        <v>790</v>
      </c>
      <c r="B26">
        <v>100</v>
      </c>
      <c r="C26">
        <v>100</v>
      </c>
      <c r="D26">
        <v>0</v>
      </c>
      <c r="E26">
        <v>0</v>
      </c>
    </row>
    <row r="27" spans="1:5" x14ac:dyDescent="0.25">
      <c r="A27" t="s">
        <v>791</v>
      </c>
      <c r="B27">
        <v>81</v>
      </c>
      <c r="C27">
        <v>81</v>
      </c>
      <c r="D27">
        <v>19</v>
      </c>
      <c r="E27">
        <v>19</v>
      </c>
    </row>
    <row r="28" spans="1:5" x14ac:dyDescent="0.25">
      <c r="A28" t="s">
        <v>792</v>
      </c>
      <c r="B28">
        <v>56</v>
      </c>
      <c r="C28">
        <v>100</v>
      </c>
      <c r="D28">
        <v>44</v>
      </c>
      <c r="E28">
        <v>0</v>
      </c>
    </row>
    <row r="29" spans="1:5" x14ac:dyDescent="0.25">
      <c r="A29" t="s">
        <v>793</v>
      </c>
      <c r="B29">
        <v>100</v>
      </c>
      <c r="C29">
        <v>100</v>
      </c>
      <c r="D29">
        <v>0</v>
      </c>
      <c r="E29">
        <v>0</v>
      </c>
    </row>
    <row r="30" spans="1:5" x14ac:dyDescent="0.25">
      <c r="A30" t="s">
        <v>794</v>
      </c>
      <c r="B30">
        <v>80</v>
      </c>
      <c r="C30">
        <v>78</v>
      </c>
      <c r="D30">
        <v>20</v>
      </c>
      <c r="E30">
        <v>22</v>
      </c>
    </row>
    <row r="31" spans="1:5" x14ac:dyDescent="0.25">
      <c r="A31" t="s">
        <v>795</v>
      </c>
      <c r="B31">
        <v>92</v>
      </c>
      <c r="C31">
        <v>94</v>
      </c>
      <c r="D31">
        <v>8</v>
      </c>
      <c r="E31">
        <v>6</v>
      </c>
    </row>
    <row r="32" spans="1:5" x14ac:dyDescent="0.25">
      <c r="A32" t="s">
        <v>796</v>
      </c>
      <c r="B32">
        <v>73</v>
      </c>
      <c r="C32">
        <v>89</v>
      </c>
      <c r="D32">
        <v>27</v>
      </c>
      <c r="E32">
        <v>11</v>
      </c>
    </row>
    <row r="33" spans="1:5" x14ac:dyDescent="0.25">
      <c r="A33" t="s">
        <v>797</v>
      </c>
      <c r="B33">
        <v>96</v>
      </c>
      <c r="C33">
        <v>96</v>
      </c>
      <c r="D33">
        <v>4</v>
      </c>
      <c r="E33">
        <v>4</v>
      </c>
    </row>
    <row r="34" spans="1:5" x14ac:dyDescent="0.25">
      <c r="A34" t="s">
        <v>798</v>
      </c>
      <c r="B34">
        <v>43</v>
      </c>
      <c r="C34">
        <v>48</v>
      </c>
      <c r="D34">
        <v>57</v>
      </c>
      <c r="E34">
        <v>52</v>
      </c>
    </row>
    <row r="35" spans="1:5" x14ac:dyDescent="0.25">
      <c r="A35" t="s">
        <v>799</v>
      </c>
      <c r="B35">
        <v>70</v>
      </c>
      <c r="C35">
        <v>70</v>
      </c>
      <c r="D35">
        <v>30</v>
      </c>
      <c r="E35">
        <v>30</v>
      </c>
    </row>
    <row r="36" spans="1:5" x14ac:dyDescent="0.25">
      <c r="A36" t="s">
        <v>800</v>
      </c>
      <c r="B36">
        <v>75</v>
      </c>
      <c r="C36">
        <v>90</v>
      </c>
      <c r="D36">
        <v>25</v>
      </c>
      <c r="E36">
        <v>10</v>
      </c>
    </row>
    <row r="37" spans="1:5" x14ac:dyDescent="0.25">
      <c r="A37" t="s">
        <v>801</v>
      </c>
      <c r="B37">
        <v>81</v>
      </c>
      <c r="C37">
        <v>89</v>
      </c>
      <c r="D37">
        <v>19</v>
      </c>
      <c r="E37">
        <v>11</v>
      </c>
    </row>
    <row r="38" spans="1:5" x14ac:dyDescent="0.25">
      <c r="A38" t="s">
        <v>802</v>
      </c>
      <c r="B38">
        <v>82</v>
      </c>
      <c r="C38">
        <v>87</v>
      </c>
      <c r="D38">
        <v>18</v>
      </c>
      <c r="E38">
        <v>13</v>
      </c>
    </row>
    <row r="39" spans="1:5" x14ac:dyDescent="0.25">
      <c r="A39" t="s">
        <v>803</v>
      </c>
      <c r="B39">
        <v>78</v>
      </c>
      <c r="C39">
        <v>79</v>
      </c>
      <c r="D39">
        <v>22</v>
      </c>
      <c r="E39">
        <v>21</v>
      </c>
    </row>
    <row r="40" spans="1:5" x14ac:dyDescent="0.25">
      <c r="A40" t="s">
        <v>804</v>
      </c>
      <c r="B40">
        <v>75</v>
      </c>
      <c r="C40">
        <v>77</v>
      </c>
      <c r="D40">
        <v>25</v>
      </c>
      <c r="E40">
        <v>23</v>
      </c>
    </row>
    <row r="41" spans="1:5" x14ac:dyDescent="0.25">
      <c r="A41" t="s">
        <v>805</v>
      </c>
      <c r="B41">
        <v>100</v>
      </c>
      <c r="C41">
        <v>100</v>
      </c>
      <c r="D41">
        <v>0</v>
      </c>
      <c r="E41">
        <v>0</v>
      </c>
    </row>
    <row r="42" spans="1:5" x14ac:dyDescent="0.25">
      <c r="A42" t="s">
        <v>806</v>
      </c>
      <c r="B42">
        <v>95</v>
      </c>
      <c r="C42">
        <v>100</v>
      </c>
      <c r="D42">
        <v>5</v>
      </c>
      <c r="E42">
        <v>0</v>
      </c>
    </row>
    <row r="43" spans="1:5" x14ac:dyDescent="0.25">
      <c r="A43" t="s">
        <v>807</v>
      </c>
      <c r="B43">
        <v>52</v>
      </c>
      <c r="C43">
        <v>88</v>
      </c>
    </row>
    <row r="44" spans="1:5" x14ac:dyDescent="0.25">
      <c r="A44" t="s">
        <v>808</v>
      </c>
      <c r="B44">
        <v>92</v>
      </c>
      <c r="C44">
        <v>100</v>
      </c>
      <c r="D44">
        <v>8</v>
      </c>
      <c r="E44">
        <v>0</v>
      </c>
    </row>
    <row r="45" spans="1:5" x14ac:dyDescent="0.25">
      <c r="A45" t="s">
        <v>809</v>
      </c>
      <c r="B45">
        <v>63</v>
      </c>
      <c r="C45">
        <v>100</v>
      </c>
    </row>
    <row r="46" spans="1:5" x14ac:dyDescent="0.25">
      <c r="A46" t="s">
        <v>810</v>
      </c>
      <c r="B46">
        <v>67</v>
      </c>
      <c r="C46">
        <v>91</v>
      </c>
      <c r="D46">
        <v>33</v>
      </c>
      <c r="E46">
        <v>9</v>
      </c>
    </row>
    <row r="47" spans="1:5" x14ac:dyDescent="0.25">
      <c r="A47" t="s">
        <v>811</v>
      </c>
      <c r="B47">
        <v>62</v>
      </c>
      <c r="C47">
        <v>71</v>
      </c>
      <c r="D47">
        <v>38</v>
      </c>
      <c r="E47">
        <v>29</v>
      </c>
    </row>
    <row r="48" spans="1:5" x14ac:dyDescent="0.25">
      <c r="A48" t="s">
        <v>812</v>
      </c>
      <c r="B48">
        <v>63</v>
      </c>
      <c r="C48">
        <v>78</v>
      </c>
      <c r="D48">
        <v>37</v>
      </c>
      <c r="E48">
        <v>22</v>
      </c>
    </row>
    <row r="49" spans="1:5" x14ac:dyDescent="0.25">
      <c r="A49" t="s">
        <v>813</v>
      </c>
      <c r="B49">
        <v>78</v>
      </c>
      <c r="C49">
        <v>100</v>
      </c>
      <c r="D49">
        <v>22</v>
      </c>
      <c r="E49">
        <v>0</v>
      </c>
    </row>
    <row r="50" spans="1:5" x14ac:dyDescent="0.25">
      <c r="A50" t="s">
        <v>814</v>
      </c>
      <c r="B50">
        <v>54</v>
      </c>
      <c r="C50">
        <v>60</v>
      </c>
      <c r="D50">
        <v>46</v>
      </c>
      <c r="E50">
        <v>40</v>
      </c>
    </row>
    <row r="51" spans="1:5" x14ac:dyDescent="0.25">
      <c r="A51" t="s">
        <v>815</v>
      </c>
      <c r="B51">
        <v>29</v>
      </c>
      <c r="C51">
        <v>65</v>
      </c>
      <c r="D51">
        <v>71</v>
      </c>
      <c r="E51">
        <v>35</v>
      </c>
    </row>
    <row r="52" spans="1:5" x14ac:dyDescent="0.25">
      <c r="A52" t="s">
        <v>816</v>
      </c>
      <c r="B52">
        <v>76</v>
      </c>
      <c r="C52">
        <v>73</v>
      </c>
      <c r="D52">
        <v>24</v>
      </c>
      <c r="E52">
        <v>27</v>
      </c>
    </row>
    <row r="53" spans="1:5" x14ac:dyDescent="0.25">
      <c r="A53" t="s">
        <v>817</v>
      </c>
      <c r="B53">
        <v>100</v>
      </c>
      <c r="C53">
        <v>100</v>
      </c>
      <c r="D53">
        <v>0</v>
      </c>
      <c r="E53">
        <v>0</v>
      </c>
    </row>
    <row r="54" spans="1:5" x14ac:dyDescent="0.25">
      <c r="A54" t="s">
        <v>818</v>
      </c>
      <c r="B54">
        <v>85</v>
      </c>
      <c r="C54">
        <v>90</v>
      </c>
      <c r="D54">
        <v>15</v>
      </c>
      <c r="E54">
        <v>10</v>
      </c>
    </row>
    <row r="55" spans="1:5" x14ac:dyDescent="0.25">
      <c r="A55" t="s">
        <v>819</v>
      </c>
      <c r="B55">
        <v>91</v>
      </c>
      <c r="C55">
        <v>100</v>
      </c>
      <c r="D55">
        <v>9</v>
      </c>
      <c r="E55">
        <v>0</v>
      </c>
    </row>
    <row r="56" spans="1:5" x14ac:dyDescent="0.25">
      <c r="A56" t="s">
        <v>820</v>
      </c>
      <c r="B56">
        <v>77</v>
      </c>
      <c r="C56">
        <v>66</v>
      </c>
      <c r="D56">
        <v>23</v>
      </c>
      <c r="E56">
        <v>34</v>
      </c>
    </row>
    <row r="57" spans="1:5" x14ac:dyDescent="0.25">
      <c r="A57" t="s">
        <v>821</v>
      </c>
      <c r="B57">
        <v>67</v>
      </c>
      <c r="C57">
        <v>67</v>
      </c>
      <c r="D57">
        <v>33</v>
      </c>
      <c r="E57">
        <v>33</v>
      </c>
    </row>
    <row r="58" spans="1:5" x14ac:dyDescent="0.25">
      <c r="A58" t="s">
        <v>822</v>
      </c>
      <c r="B58">
        <v>56</v>
      </c>
      <c r="C58">
        <v>62</v>
      </c>
      <c r="D58">
        <v>44</v>
      </c>
      <c r="E58">
        <v>38</v>
      </c>
    </row>
    <row r="59" spans="1:5" x14ac:dyDescent="0.25">
      <c r="A59" t="s">
        <v>823</v>
      </c>
      <c r="B59">
        <v>80</v>
      </c>
      <c r="C59">
        <v>94</v>
      </c>
      <c r="D59">
        <v>20</v>
      </c>
      <c r="E59">
        <v>6</v>
      </c>
    </row>
    <row r="60" spans="1:5" x14ac:dyDescent="0.25">
      <c r="A60" t="s">
        <v>824</v>
      </c>
      <c r="B60">
        <v>65</v>
      </c>
      <c r="C60">
        <v>70</v>
      </c>
      <c r="D60">
        <v>35</v>
      </c>
      <c r="E60">
        <v>30</v>
      </c>
    </row>
    <row r="61" spans="1:5" x14ac:dyDescent="0.25">
      <c r="A61" t="s">
        <v>825</v>
      </c>
      <c r="B61">
        <v>48</v>
      </c>
      <c r="C61">
        <v>54</v>
      </c>
      <c r="D61">
        <v>52</v>
      </c>
      <c r="E61">
        <v>46</v>
      </c>
    </row>
    <row r="62" spans="1:5" x14ac:dyDescent="0.25">
      <c r="A62" t="s">
        <v>826</v>
      </c>
      <c r="B62">
        <v>100</v>
      </c>
      <c r="C62">
        <v>100</v>
      </c>
      <c r="D62">
        <v>0</v>
      </c>
      <c r="E62">
        <v>0</v>
      </c>
    </row>
    <row r="63" spans="1:5" x14ac:dyDescent="0.25">
      <c r="A63" t="s">
        <v>827</v>
      </c>
      <c r="B63">
        <v>69</v>
      </c>
      <c r="C63">
        <v>100</v>
      </c>
      <c r="D63">
        <v>31</v>
      </c>
      <c r="E63">
        <v>0</v>
      </c>
    </row>
    <row r="64" spans="1:5" x14ac:dyDescent="0.25">
      <c r="A64" t="s">
        <v>828</v>
      </c>
      <c r="B64">
        <v>78</v>
      </c>
      <c r="C64">
        <v>90</v>
      </c>
      <c r="D64">
        <v>22</v>
      </c>
      <c r="E64">
        <v>10</v>
      </c>
    </row>
    <row r="65" spans="1:5" x14ac:dyDescent="0.25">
      <c r="A65" t="s">
        <v>829</v>
      </c>
      <c r="B65">
        <v>100</v>
      </c>
      <c r="C65">
        <v>100</v>
      </c>
      <c r="D65">
        <v>0</v>
      </c>
      <c r="E65">
        <v>0</v>
      </c>
    </row>
    <row r="66" spans="1:5" x14ac:dyDescent="0.25">
      <c r="A66" t="s">
        <v>830</v>
      </c>
      <c r="B66">
        <v>73</v>
      </c>
      <c r="C66">
        <v>77</v>
      </c>
      <c r="D66">
        <v>27</v>
      </c>
      <c r="E66">
        <v>23</v>
      </c>
    </row>
    <row r="67" spans="1:5" x14ac:dyDescent="0.25">
      <c r="A67" t="s">
        <v>831</v>
      </c>
      <c r="B67">
        <v>67</v>
      </c>
      <c r="C67">
        <v>100</v>
      </c>
      <c r="D67">
        <v>33</v>
      </c>
      <c r="E67">
        <v>0</v>
      </c>
    </row>
    <row r="68" spans="1:5" x14ac:dyDescent="0.25">
      <c r="A68" t="s">
        <v>832</v>
      </c>
      <c r="B68">
        <v>70</v>
      </c>
      <c r="C68">
        <v>70</v>
      </c>
      <c r="D68">
        <v>30</v>
      </c>
      <c r="E68">
        <v>30</v>
      </c>
    </row>
    <row r="69" spans="1:5" x14ac:dyDescent="0.25">
      <c r="A69" t="s">
        <v>833</v>
      </c>
      <c r="B69">
        <v>75</v>
      </c>
      <c r="C69">
        <v>80</v>
      </c>
      <c r="D69">
        <v>25</v>
      </c>
      <c r="E69">
        <v>20</v>
      </c>
    </row>
    <row r="70" spans="1:5" x14ac:dyDescent="0.25">
      <c r="A70" t="s">
        <v>834</v>
      </c>
      <c r="B70">
        <v>84</v>
      </c>
      <c r="C70">
        <v>71</v>
      </c>
      <c r="D70">
        <v>16</v>
      </c>
      <c r="E70">
        <v>29</v>
      </c>
    </row>
    <row r="71" spans="1:5" x14ac:dyDescent="0.25">
      <c r="A71" t="s">
        <v>835</v>
      </c>
      <c r="B71">
        <v>75</v>
      </c>
      <c r="C71">
        <v>67</v>
      </c>
      <c r="D71">
        <v>25</v>
      </c>
      <c r="E71">
        <v>33</v>
      </c>
    </row>
    <row r="72" spans="1:5" x14ac:dyDescent="0.25">
      <c r="A72" t="s">
        <v>836</v>
      </c>
      <c r="B72">
        <v>71</v>
      </c>
      <c r="C72">
        <v>89</v>
      </c>
      <c r="D72">
        <v>29</v>
      </c>
      <c r="E72">
        <v>11</v>
      </c>
    </row>
    <row r="73" spans="1:5" x14ac:dyDescent="0.25">
      <c r="A73" t="s">
        <v>837</v>
      </c>
      <c r="B73">
        <v>51</v>
      </c>
      <c r="C73">
        <v>63</v>
      </c>
      <c r="D73">
        <v>49</v>
      </c>
      <c r="E73">
        <v>37</v>
      </c>
    </row>
    <row r="74" spans="1:5" x14ac:dyDescent="0.25">
      <c r="A74" t="s">
        <v>838</v>
      </c>
      <c r="B74">
        <v>64</v>
      </c>
      <c r="C74">
        <v>82</v>
      </c>
      <c r="D74">
        <v>36</v>
      </c>
      <c r="E74">
        <v>18</v>
      </c>
    </row>
    <row r="75" spans="1:5" x14ac:dyDescent="0.25">
      <c r="A75" t="s">
        <v>839</v>
      </c>
      <c r="B75">
        <v>95</v>
      </c>
      <c r="C75">
        <v>100</v>
      </c>
      <c r="D75">
        <v>5</v>
      </c>
      <c r="E75">
        <v>0</v>
      </c>
    </row>
    <row r="76" spans="1:5" x14ac:dyDescent="0.25">
      <c r="A76" t="s">
        <v>840</v>
      </c>
      <c r="B76">
        <v>80</v>
      </c>
      <c r="C76">
        <v>77</v>
      </c>
      <c r="D76">
        <v>20</v>
      </c>
      <c r="E76">
        <v>23</v>
      </c>
    </row>
    <row r="77" spans="1:5" x14ac:dyDescent="0.25">
      <c r="A77" t="s">
        <v>841</v>
      </c>
      <c r="B77">
        <v>67</v>
      </c>
      <c r="C77">
        <v>80</v>
      </c>
      <c r="D77">
        <v>33</v>
      </c>
      <c r="E77">
        <v>20</v>
      </c>
    </row>
    <row r="78" spans="1:5" x14ac:dyDescent="0.25">
      <c r="A78" t="s">
        <v>842</v>
      </c>
      <c r="B78">
        <v>100</v>
      </c>
      <c r="C78">
        <v>100</v>
      </c>
      <c r="D78">
        <v>0</v>
      </c>
      <c r="E78">
        <v>0</v>
      </c>
    </row>
    <row r="79" spans="1:5" x14ac:dyDescent="0.25">
      <c r="A79" t="s">
        <v>843</v>
      </c>
      <c r="B79">
        <v>81</v>
      </c>
      <c r="C79">
        <v>100</v>
      </c>
      <c r="D79">
        <v>19</v>
      </c>
      <c r="E79">
        <v>0</v>
      </c>
    </row>
    <row r="80" spans="1:5" x14ac:dyDescent="0.25">
      <c r="A80" t="s">
        <v>844</v>
      </c>
      <c r="B80">
        <v>58</v>
      </c>
      <c r="C80">
        <v>80</v>
      </c>
      <c r="D80">
        <v>42</v>
      </c>
      <c r="E80">
        <v>20</v>
      </c>
    </row>
    <row r="81" spans="1:5" x14ac:dyDescent="0.25">
      <c r="A81" t="s">
        <v>845</v>
      </c>
      <c r="B81">
        <v>84</v>
      </c>
      <c r="C81">
        <v>91</v>
      </c>
      <c r="D81">
        <v>16</v>
      </c>
      <c r="E81">
        <v>9</v>
      </c>
    </row>
    <row r="82" spans="1:5" x14ac:dyDescent="0.25">
      <c r="A82" t="s">
        <v>846</v>
      </c>
      <c r="B82">
        <v>100</v>
      </c>
      <c r="C82">
        <v>100</v>
      </c>
      <c r="D82">
        <v>0</v>
      </c>
      <c r="E82">
        <v>0</v>
      </c>
    </row>
    <row r="83" spans="1:5" x14ac:dyDescent="0.25">
      <c r="A83" t="s">
        <v>847</v>
      </c>
      <c r="B83">
        <v>82</v>
      </c>
      <c r="C83">
        <v>69</v>
      </c>
      <c r="D83">
        <v>18</v>
      </c>
      <c r="E83">
        <v>31</v>
      </c>
    </row>
    <row r="84" spans="1:5" x14ac:dyDescent="0.25">
      <c r="A84" t="s">
        <v>848</v>
      </c>
      <c r="B84">
        <v>78</v>
      </c>
      <c r="C84">
        <v>100</v>
      </c>
      <c r="D84">
        <v>22</v>
      </c>
      <c r="E84">
        <v>0</v>
      </c>
    </row>
    <row r="85" spans="1:5" x14ac:dyDescent="0.25">
      <c r="A85" t="s">
        <v>849</v>
      </c>
      <c r="B85">
        <v>59</v>
      </c>
      <c r="C85">
        <v>68</v>
      </c>
      <c r="D85">
        <v>41</v>
      </c>
      <c r="E85">
        <v>32</v>
      </c>
    </row>
    <row r="86" spans="1:5" x14ac:dyDescent="0.25">
      <c r="A86" t="s">
        <v>850</v>
      </c>
      <c r="B86">
        <v>92</v>
      </c>
      <c r="C86">
        <v>93</v>
      </c>
      <c r="D86">
        <v>8</v>
      </c>
      <c r="E86">
        <v>7</v>
      </c>
    </row>
    <row r="87" spans="1:5" x14ac:dyDescent="0.25">
      <c r="A87" t="s">
        <v>851</v>
      </c>
      <c r="B87">
        <v>86</v>
      </c>
      <c r="C87">
        <v>100</v>
      </c>
      <c r="D87">
        <v>14</v>
      </c>
      <c r="E87">
        <v>0</v>
      </c>
    </row>
    <row r="88" spans="1:5" x14ac:dyDescent="0.25">
      <c r="A88" t="s">
        <v>852</v>
      </c>
      <c r="B88">
        <v>60</v>
      </c>
      <c r="C88">
        <v>63</v>
      </c>
      <c r="D88">
        <v>40</v>
      </c>
      <c r="E88">
        <v>37</v>
      </c>
    </row>
    <row r="89" spans="1:5" x14ac:dyDescent="0.25">
      <c r="A89" t="s">
        <v>853</v>
      </c>
      <c r="B89">
        <v>71</v>
      </c>
      <c r="C89">
        <v>69</v>
      </c>
    </row>
    <row r="90" spans="1:5" x14ac:dyDescent="0.25">
      <c r="A90" t="s">
        <v>854</v>
      </c>
      <c r="B90">
        <v>43</v>
      </c>
      <c r="C90">
        <v>38</v>
      </c>
      <c r="D90">
        <v>57</v>
      </c>
      <c r="E90">
        <v>62</v>
      </c>
    </row>
    <row r="91" spans="1:5" x14ac:dyDescent="0.25">
      <c r="A91" t="s">
        <v>855</v>
      </c>
      <c r="B91">
        <v>70</v>
      </c>
      <c r="C91">
        <v>76</v>
      </c>
      <c r="D91">
        <v>30</v>
      </c>
      <c r="E91">
        <v>24</v>
      </c>
    </row>
    <row r="92" spans="1:5" x14ac:dyDescent="0.25">
      <c r="A92" t="s">
        <v>856</v>
      </c>
      <c r="B92">
        <v>59</v>
      </c>
      <c r="C92">
        <v>73</v>
      </c>
      <c r="D92">
        <v>41</v>
      </c>
      <c r="E92">
        <v>27</v>
      </c>
    </row>
    <row r="93" spans="1:5" x14ac:dyDescent="0.25">
      <c r="A93" t="s">
        <v>857</v>
      </c>
      <c r="B93">
        <v>85</v>
      </c>
      <c r="C93">
        <v>90</v>
      </c>
      <c r="D93">
        <v>15</v>
      </c>
      <c r="E93">
        <v>10</v>
      </c>
    </row>
    <row r="94" spans="1:5" x14ac:dyDescent="0.25">
      <c r="A94" t="s">
        <v>858</v>
      </c>
      <c r="B94">
        <v>72</v>
      </c>
      <c r="C94">
        <v>74</v>
      </c>
      <c r="D94">
        <v>28</v>
      </c>
      <c r="E94">
        <v>26</v>
      </c>
    </row>
    <row r="95" spans="1:5" x14ac:dyDescent="0.25">
      <c r="A95" t="s">
        <v>859</v>
      </c>
      <c r="B95">
        <v>73</v>
      </c>
      <c r="C95">
        <v>100</v>
      </c>
      <c r="D95">
        <v>27</v>
      </c>
      <c r="E95">
        <v>0</v>
      </c>
    </row>
    <row r="96" spans="1:5" x14ac:dyDescent="0.25">
      <c r="A96" t="s">
        <v>860</v>
      </c>
      <c r="B96">
        <v>85</v>
      </c>
      <c r="C96">
        <v>80</v>
      </c>
      <c r="D96">
        <v>15</v>
      </c>
      <c r="E96">
        <v>20</v>
      </c>
    </row>
    <row r="97" spans="1:5" x14ac:dyDescent="0.25">
      <c r="A97" t="s">
        <v>861</v>
      </c>
      <c r="B97">
        <v>48</v>
      </c>
      <c r="C97">
        <v>0</v>
      </c>
      <c r="D97">
        <v>52</v>
      </c>
      <c r="E97">
        <v>100</v>
      </c>
    </row>
    <row r="98" spans="1:5" x14ac:dyDescent="0.25">
      <c r="A98" t="s">
        <v>862</v>
      </c>
      <c r="B98">
        <v>87</v>
      </c>
      <c r="C98">
        <v>95</v>
      </c>
      <c r="D98">
        <v>13</v>
      </c>
      <c r="E98">
        <v>5</v>
      </c>
    </row>
    <row r="99" spans="1:5" x14ac:dyDescent="0.25">
      <c r="A99" t="s">
        <v>863</v>
      </c>
      <c r="B99">
        <v>64</v>
      </c>
      <c r="C99">
        <v>79</v>
      </c>
      <c r="D99">
        <v>36</v>
      </c>
      <c r="E99">
        <v>21</v>
      </c>
    </row>
    <row r="100" spans="1:5" x14ac:dyDescent="0.25">
      <c r="A100" t="s">
        <v>864</v>
      </c>
      <c r="B100">
        <v>82</v>
      </c>
      <c r="C100">
        <v>82</v>
      </c>
      <c r="D100">
        <v>18</v>
      </c>
      <c r="E100">
        <v>18</v>
      </c>
    </row>
    <row r="101" spans="1:5" x14ac:dyDescent="0.25">
      <c r="A101" t="s">
        <v>865</v>
      </c>
      <c r="B101">
        <v>60</v>
      </c>
      <c r="C101">
        <v>77</v>
      </c>
      <c r="D101">
        <v>40</v>
      </c>
      <c r="E101">
        <v>23</v>
      </c>
    </row>
    <row r="102" spans="1:5" x14ac:dyDescent="0.25">
      <c r="A102" t="s">
        <v>866</v>
      </c>
      <c r="B102">
        <v>83</v>
      </c>
      <c r="C102">
        <v>83</v>
      </c>
      <c r="D102">
        <v>17</v>
      </c>
      <c r="E102">
        <v>17</v>
      </c>
    </row>
    <row r="103" spans="1:5" x14ac:dyDescent="0.25">
      <c r="A103" t="s">
        <v>867</v>
      </c>
      <c r="B103">
        <v>86</v>
      </c>
      <c r="C103">
        <v>100</v>
      </c>
      <c r="D103">
        <v>14</v>
      </c>
      <c r="E103">
        <v>0</v>
      </c>
    </row>
    <row r="104" spans="1:5" x14ac:dyDescent="0.25">
      <c r="A104" t="s">
        <v>868</v>
      </c>
      <c r="B104">
        <v>70</v>
      </c>
      <c r="C104">
        <v>64</v>
      </c>
      <c r="D104">
        <v>30</v>
      </c>
      <c r="E104">
        <v>36</v>
      </c>
    </row>
    <row r="105" spans="1:5" x14ac:dyDescent="0.25">
      <c r="A105" t="s">
        <v>869</v>
      </c>
      <c r="B105">
        <v>78</v>
      </c>
      <c r="C105">
        <v>80</v>
      </c>
      <c r="D105">
        <v>22</v>
      </c>
      <c r="E105">
        <v>20</v>
      </c>
    </row>
    <row r="106" spans="1:5" x14ac:dyDescent="0.25">
      <c r="A106" t="s">
        <v>870</v>
      </c>
      <c r="B106">
        <v>90</v>
      </c>
      <c r="C106">
        <v>100</v>
      </c>
      <c r="D106">
        <v>10</v>
      </c>
      <c r="E106">
        <v>0</v>
      </c>
    </row>
    <row r="107" spans="1:5" x14ac:dyDescent="0.25">
      <c r="A107" t="s">
        <v>871</v>
      </c>
      <c r="B107">
        <v>97</v>
      </c>
      <c r="C107">
        <v>100</v>
      </c>
      <c r="D107">
        <v>3</v>
      </c>
      <c r="E107">
        <v>0</v>
      </c>
    </row>
    <row r="108" spans="1:5" x14ac:dyDescent="0.25">
      <c r="A108" t="s">
        <v>872</v>
      </c>
      <c r="B108">
        <v>80</v>
      </c>
      <c r="C108">
        <v>80</v>
      </c>
      <c r="D108">
        <v>20</v>
      </c>
      <c r="E108">
        <v>20</v>
      </c>
    </row>
    <row r="109" spans="1:5" x14ac:dyDescent="0.25">
      <c r="A109" t="s">
        <v>873</v>
      </c>
      <c r="B109">
        <v>100</v>
      </c>
      <c r="C109">
        <v>100</v>
      </c>
      <c r="D109">
        <v>0</v>
      </c>
      <c r="E109">
        <v>0</v>
      </c>
    </row>
    <row r="110" spans="1:5" x14ac:dyDescent="0.25">
      <c r="A110" t="s">
        <v>874</v>
      </c>
      <c r="B110">
        <v>52</v>
      </c>
      <c r="C110">
        <v>56</v>
      </c>
      <c r="D110">
        <v>48</v>
      </c>
      <c r="E110">
        <v>44</v>
      </c>
    </row>
    <row r="111" spans="1:5" x14ac:dyDescent="0.25">
      <c r="A111" t="s">
        <v>875</v>
      </c>
      <c r="B111">
        <v>50</v>
      </c>
      <c r="C111">
        <v>71</v>
      </c>
      <c r="D111">
        <v>50</v>
      </c>
      <c r="E111">
        <v>29</v>
      </c>
    </row>
    <row r="112" spans="1:5" x14ac:dyDescent="0.25">
      <c r="A112" t="s">
        <v>876</v>
      </c>
      <c r="B112">
        <v>91</v>
      </c>
      <c r="C112">
        <v>89</v>
      </c>
      <c r="D112">
        <v>9</v>
      </c>
      <c r="E112">
        <v>11</v>
      </c>
    </row>
    <row r="113" spans="1:5" x14ac:dyDescent="0.25">
      <c r="A113" t="s">
        <v>877</v>
      </c>
      <c r="B113">
        <v>100</v>
      </c>
      <c r="C113">
        <v>100</v>
      </c>
      <c r="D113">
        <v>0</v>
      </c>
      <c r="E113">
        <v>0</v>
      </c>
    </row>
    <row r="114" spans="1:5" x14ac:dyDescent="0.25">
      <c r="A114" t="s">
        <v>878</v>
      </c>
      <c r="B114">
        <v>52</v>
      </c>
      <c r="C114">
        <v>78</v>
      </c>
      <c r="D114">
        <v>48</v>
      </c>
      <c r="E114">
        <v>22</v>
      </c>
    </row>
    <row r="115" spans="1:5" x14ac:dyDescent="0.25">
      <c r="A115" t="s">
        <v>879</v>
      </c>
      <c r="B115">
        <v>94</v>
      </c>
      <c r="C115">
        <v>100</v>
      </c>
      <c r="D115">
        <v>6</v>
      </c>
      <c r="E115">
        <v>0</v>
      </c>
    </row>
    <row r="116" spans="1:5" x14ac:dyDescent="0.25">
      <c r="A116" t="s">
        <v>880</v>
      </c>
      <c r="B116">
        <v>66</v>
      </c>
      <c r="C116">
        <v>80</v>
      </c>
      <c r="D116">
        <v>34</v>
      </c>
      <c r="E116">
        <v>20</v>
      </c>
    </row>
    <row r="117" spans="1:5" x14ac:dyDescent="0.25">
      <c r="A117" t="s">
        <v>881</v>
      </c>
      <c r="B117">
        <v>50</v>
      </c>
      <c r="C117">
        <v>79</v>
      </c>
      <c r="D117">
        <v>50</v>
      </c>
      <c r="E117">
        <v>21</v>
      </c>
    </row>
    <row r="118" spans="1:5" x14ac:dyDescent="0.25">
      <c r="A118" t="s">
        <v>882</v>
      </c>
      <c r="B118">
        <v>75</v>
      </c>
      <c r="C118">
        <v>100</v>
      </c>
      <c r="D118">
        <v>25</v>
      </c>
      <c r="E118">
        <v>0</v>
      </c>
    </row>
    <row r="119" spans="1:5" x14ac:dyDescent="0.25">
      <c r="A119" t="s">
        <v>883</v>
      </c>
      <c r="B119">
        <v>67</v>
      </c>
      <c r="C119">
        <v>89</v>
      </c>
      <c r="D119">
        <v>33</v>
      </c>
      <c r="E119">
        <v>11</v>
      </c>
    </row>
    <row r="120" spans="1:5" x14ac:dyDescent="0.25">
      <c r="A120" t="s">
        <v>884</v>
      </c>
      <c r="B120">
        <v>6</v>
      </c>
      <c r="C120">
        <v>6</v>
      </c>
      <c r="D120">
        <v>94</v>
      </c>
      <c r="E120">
        <v>94</v>
      </c>
    </row>
    <row r="121" spans="1:5" x14ac:dyDescent="0.25">
      <c r="A121" t="s">
        <v>885</v>
      </c>
      <c r="B121">
        <v>100</v>
      </c>
      <c r="C121">
        <v>100</v>
      </c>
    </row>
    <row r="122" spans="1:5" x14ac:dyDescent="0.25">
      <c r="A122" t="s">
        <v>886</v>
      </c>
      <c r="B122">
        <v>80</v>
      </c>
      <c r="C122">
        <v>92</v>
      </c>
      <c r="D122">
        <v>20</v>
      </c>
      <c r="E122">
        <v>8</v>
      </c>
    </row>
    <row r="123" spans="1:5" x14ac:dyDescent="0.25">
      <c r="A123" t="s">
        <v>887</v>
      </c>
      <c r="B123">
        <v>100</v>
      </c>
      <c r="C123">
        <v>100</v>
      </c>
      <c r="D123">
        <v>0</v>
      </c>
      <c r="E123">
        <v>0</v>
      </c>
    </row>
    <row r="124" spans="1:5" x14ac:dyDescent="0.25">
      <c r="A124" t="s">
        <v>888</v>
      </c>
      <c r="B124">
        <v>100</v>
      </c>
      <c r="C124">
        <v>100</v>
      </c>
      <c r="D124">
        <v>0</v>
      </c>
      <c r="E124">
        <v>0</v>
      </c>
    </row>
    <row r="125" spans="1:5" x14ac:dyDescent="0.25">
      <c r="A125" t="s">
        <v>889</v>
      </c>
      <c r="B125">
        <v>57</v>
      </c>
      <c r="C125">
        <v>57</v>
      </c>
      <c r="D125">
        <v>43</v>
      </c>
      <c r="E125">
        <v>43</v>
      </c>
    </row>
    <row r="126" spans="1:5" x14ac:dyDescent="0.25">
      <c r="A126" t="s">
        <v>890</v>
      </c>
    </row>
    <row r="127" spans="1:5" x14ac:dyDescent="0.25">
      <c r="A127" t="s">
        <v>891</v>
      </c>
      <c r="B127">
        <v>64</v>
      </c>
      <c r="C127">
        <v>76</v>
      </c>
      <c r="D127">
        <v>36</v>
      </c>
      <c r="E127">
        <v>24</v>
      </c>
    </row>
    <row r="128" spans="1:5" x14ac:dyDescent="0.25">
      <c r="A128" t="s">
        <v>892</v>
      </c>
      <c r="B128">
        <v>73</v>
      </c>
      <c r="C128">
        <v>76</v>
      </c>
      <c r="D128">
        <v>27</v>
      </c>
      <c r="E128">
        <v>24</v>
      </c>
    </row>
    <row r="129" spans="1:5" x14ac:dyDescent="0.25">
      <c r="A129" t="s">
        <v>893</v>
      </c>
      <c r="B129">
        <v>80</v>
      </c>
      <c r="C129">
        <v>89</v>
      </c>
      <c r="D129">
        <v>20</v>
      </c>
      <c r="E129">
        <v>11</v>
      </c>
    </row>
    <row r="130" spans="1:5" x14ac:dyDescent="0.25">
      <c r="A130" t="s">
        <v>894</v>
      </c>
      <c r="B130">
        <v>82</v>
      </c>
      <c r="C130">
        <v>90</v>
      </c>
      <c r="D130">
        <v>18</v>
      </c>
      <c r="E130">
        <v>10</v>
      </c>
    </row>
    <row r="131" spans="1:5" x14ac:dyDescent="0.25">
      <c r="A131" t="s">
        <v>895</v>
      </c>
      <c r="B131">
        <v>62</v>
      </c>
      <c r="C131">
        <v>75</v>
      </c>
      <c r="D131">
        <v>38</v>
      </c>
      <c r="E131">
        <v>25</v>
      </c>
    </row>
    <row r="132" spans="1:5" x14ac:dyDescent="0.25">
      <c r="A132" t="s">
        <v>896</v>
      </c>
      <c r="B132">
        <v>80</v>
      </c>
      <c r="C132">
        <v>100</v>
      </c>
      <c r="D132">
        <v>20</v>
      </c>
      <c r="E132">
        <v>0</v>
      </c>
    </row>
    <row r="133" spans="1:5" x14ac:dyDescent="0.25">
      <c r="A133" t="s">
        <v>897</v>
      </c>
      <c r="B133">
        <v>72</v>
      </c>
      <c r="C133">
        <v>83</v>
      </c>
      <c r="D133">
        <v>28</v>
      </c>
      <c r="E133">
        <v>17</v>
      </c>
    </row>
    <row r="134" spans="1:5" x14ac:dyDescent="0.25">
      <c r="A134" t="s">
        <v>898</v>
      </c>
      <c r="B134">
        <v>62</v>
      </c>
      <c r="C134">
        <v>64</v>
      </c>
      <c r="D134">
        <v>38</v>
      </c>
      <c r="E134">
        <v>36</v>
      </c>
    </row>
    <row r="135" spans="1:5" x14ac:dyDescent="0.25">
      <c r="A135" t="s">
        <v>899</v>
      </c>
      <c r="B135">
        <v>91</v>
      </c>
      <c r="C135">
        <v>100</v>
      </c>
      <c r="D135">
        <v>9</v>
      </c>
      <c r="E135">
        <v>0</v>
      </c>
    </row>
    <row r="136" spans="1:5" x14ac:dyDescent="0.25">
      <c r="A136" t="s">
        <v>900</v>
      </c>
      <c r="B136">
        <v>90</v>
      </c>
      <c r="C136">
        <v>100</v>
      </c>
      <c r="D136">
        <v>10</v>
      </c>
      <c r="E136">
        <v>0</v>
      </c>
    </row>
    <row r="137" spans="1:5" x14ac:dyDescent="0.25">
      <c r="A137" t="s">
        <v>901</v>
      </c>
      <c r="B137">
        <v>100</v>
      </c>
      <c r="C137">
        <v>100</v>
      </c>
      <c r="D137">
        <v>0</v>
      </c>
      <c r="E137">
        <v>0</v>
      </c>
    </row>
    <row r="138" spans="1:5" x14ac:dyDescent="0.25">
      <c r="A138" t="s">
        <v>902</v>
      </c>
      <c r="B138">
        <v>51</v>
      </c>
      <c r="C138">
        <v>70</v>
      </c>
      <c r="D138">
        <v>49</v>
      </c>
      <c r="E138">
        <v>30</v>
      </c>
    </row>
    <row r="139" spans="1:5" x14ac:dyDescent="0.25">
      <c r="A139" t="s">
        <v>903</v>
      </c>
      <c r="B139">
        <v>67</v>
      </c>
      <c r="C139">
        <v>60</v>
      </c>
      <c r="D139">
        <v>33</v>
      </c>
      <c r="E139">
        <v>40</v>
      </c>
    </row>
    <row r="140" spans="1:5" x14ac:dyDescent="0.25">
      <c r="A140" t="s">
        <v>904</v>
      </c>
      <c r="B140">
        <v>100</v>
      </c>
      <c r="C140">
        <v>100</v>
      </c>
    </row>
    <row r="141" spans="1:5" x14ac:dyDescent="0.25">
      <c r="A141" t="s">
        <v>905</v>
      </c>
      <c r="B141">
        <v>48</v>
      </c>
      <c r="C141">
        <v>39</v>
      </c>
      <c r="D141">
        <v>52</v>
      </c>
      <c r="E141">
        <v>61</v>
      </c>
    </row>
    <row r="142" spans="1:5" x14ac:dyDescent="0.25">
      <c r="A142" t="s">
        <v>906</v>
      </c>
      <c r="B142">
        <v>95</v>
      </c>
      <c r="C142">
        <v>95</v>
      </c>
      <c r="D142">
        <v>5</v>
      </c>
      <c r="E142">
        <v>5</v>
      </c>
    </row>
    <row r="143" spans="1:5" x14ac:dyDescent="0.25">
      <c r="A143" t="s">
        <v>907</v>
      </c>
      <c r="B143">
        <v>67</v>
      </c>
      <c r="C143">
        <v>65</v>
      </c>
      <c r="D143">
        <v>33</v>
      </c>
      <c r="E143">
        <v>35</v>
      </c>
    </row>
    <row r="144" spans="1:5" x14ac:dyDescent="0.25">
      <c r="A144" t="s">
        <v>908</v>
      </c>
      <c r="B144">
        <v>100</v>
      </c>
      <c r="C144">
        <v>100</v>
      </c>
      <c r="D144">
        <v>0</v>
      </c>
      <c r="E144">
        <v>0</v>
      </c>
    </row>
    <row r="145" spans="1:5" x14ac:dyDescent="0.25">
      <c r="A145" t="s">
        <v>909</v>
      </c>
      <c r="B145">
        <v>78</v>
      </c>
      <c r="C145">
        <v>78</v>
      </c>
      <c r="D145">
        <v>22</v>
      </c>
      <c r="E145">
        <v>22</v>
      </c>
    </row>
    <row r="146" spans="1:5" x14ac:dyDescent="0.25">
      <c r="A146" t="s">
        <v>910</v>
      </c>
      <c r="B146">
        <v>91</v>
      </c>
      <c r="C146">
        <v>100</v>
      </c>
      <c r="D146">
        <v>9</v>
      </c>
      <c r="E146">
        <v>0</v>
      </c>
    </row>
    <row r="147" spans="1:5" x14ac:dyDescent="0.25">
      <c r="A147" t="s">
        <v>911</v>
      </c>
      <c r="B147">
        <v>90</v>
      </c>
      <c r="C147">
        <v>100</v>
      </c>
      <c r="D147">
        <v>10</v>
      </c>
      <c r="E147">
        <v>0</v>
      </c>
    </row>
    <row r="148" spans="1:5" x14ac:dyDescent="0.25">
      <c r="A148" t="s">
        <v>912</v>
      </c>
      <c r="B148">
        <v>81</v>
      </c>
      <c r="C148">
        <v>82</v>
      </c>
      <c r="D148">
        <v>19</v>
      </c>
      <c r="E148">
        <v>18</v>
      </c>
    </row>
    <row r="149" spans="1:5" x14ac:dyDescent="0.25">
      <c r="A149" t="s">
        <v>913</v>
      </c>
      <c r="B149">
        <v>92</v>
      </c>
      <c r="C149">
        <v>100</v>
      </c>
      <c r="D149">
        <v>8</v>
      </c>
      <c r="E149">
        <v>0</v>
      </c>
    </row>
    <row r="150" spans="1:5" x14ac:dyDescent="0.25">
      <c r="A150" t="s">
        <v>914</v>
      </c>
      <c r="B150">
        <v>82</v>
      </c>
      <c r="C150">
        <v>82</v>
      </c>
      <c r="D150">
        <v>18</v>
      </c>
      <c r="E150">
        <v>18</v>
      </c>
    </row>
    <row r="151" spans="1:5" x14ac:dyDescent="0.25">
      <c r="A151" t="s">
        <v>915</v>
      </c>
      <c r="B151">
        <v>69</v>
      </c>
      <c r="C151">
        <v>70</v>
      </c>
      <c r="D151">
        <v>31</v>
      </c>
      <c r="E151">
        <v>30</v>
      </c>
    </row>
    <row r="152" spans="1:5" x14ac:dyDescent="0.25">
      <c r="A152" t="s">
        <v>916</v>
      </c>
      <c r="B152">
        <v>61</v>
      </c>
      <c r="C152">
        <v>64</v>
      </c>
      <c r="D152">
        <v>39</v>
      </c>
      <c r="E152">
        <v>36</v>
      </c>
    </row>
    <row r="153" spans="1:5" x14ac:dyDescent="0.25">
      <c r="A153" t="s">
        <v>917</v>
      </c>
      <c r="B153">
        <v>63</v>
      </c>
      <c r="C153">
        <v>67</v>
      </c>
      <c r="D153">
        <v>37</v>
      </c>
      <c r="E153">
        <v>33</v>
      </c>
    </row>
    <row r="154" spans="1:5" x14ac:dyDescent="0.25">
      <c r="A154" t="s">
        <v>918</v>
      </c>
      <c r="B154">
        <v>61</v>
      </c>
      <c r="C154">
        <v>65</v>
      </c>
      <c r="D154">
        <v>39</v>
      </c>
      <c r="E154">
        <v>35</v>
      </c>
    </row>
    <row r="155" spans="1:5" x14ac:dyDescent="0.25">
      <c r="A155" t="s">
        <v>919</v>
      </c>
      <c r="B155">
        <v>100</v>
      </c>
      <c r="C155">
        <v>100</v>
      </c>
    </row>
    <row r="156" spans="1:5" x14ac:dyDescent="0.25">
      <c r="A156" t="s">
        <v>920</v>
      </c>
      <c r="B156">
        <v>81</v>
      </c>
      <c r="C156">
        <v>100</v>
      </c>
      <c r="D156">
        <v>19</v>
      </c>
      <c r="E156">
        <v>0</v>
      </c>
    </row>
    <row r="157" spans="1:5" x14ac:dyDescent="0.25">
      <c r="A157" t="s">
        <v>921</v>
      </c>
      <c r="B157">
        <v>72</v>
      </c>
      <c r="C157">
        <v>100</v>
      </c>
      <c r="D157">
        <v>28</v>
      </c>
      <c r="E157">
        <v>0</v>
      </c>
    </row>
    <row r="158" spans="1:5" x14ac:dyDescent="0.25">
      <c r="A158" t="s">
        <v>922</v>
      </c>
      <c r="B158">
        <v>100</v>
      </c>
      <c r="C158">
        <v>100</v>
      </c>
      <c r="D158">
        <v>0</v>
      </c>
      <c r="E158">
        <v>0</v>
      </c>
    </row>
    <row r="159" spans="1:5" x14ac:dyDescent="0.25">
      <c r="A159" t="s">
        <v>923</v>
      </c>
      <c r="B159">
        <v>70</v>
      </c>
      <c r="C159">
        <v>93</v>
      </c>
      <c r="D159">
        <v>30</v>
      </c>
      <c r="E159">
        <v>7</v>
      </c>
    </row>
    <row r="160" spans="1:5" x14ac:dyDescent="0.25">
      <c r="A160" t="s">
        <v>924</v>
      </c>
      <c r="B160">
        <v>69</v>
      </c>
      <c r="C160">
        <v>80</v>
      </c>
      <c r="D160">
        <v>31</v>
      </c>
      <c r="E160">
        <v>20</v>
      </c>
    </row>
    <row r="161" spans="1:5" x14ac:dyDescent="0.25">
      <c r="A161" t="s">
        <v>925</v>
      </c>
      <c r="B161">
        <v>71</v>
      </c>
      <c r="C161">
        <v>92</v>
      </c>
      <c r="D161">
        <v>29</v>
      </c>
      <c r="E161">
        <v>8</v>
      </c>
    </row>
    <row r="162" spans="1:5" x14ac:dyDescent="0.25">
      <c r="A162" t="s">
        <v>926</v>
      </c>
      <c r="B162">
        <v>64</v>
      </c>
      <c r="C162">
        <v>88</v>
      </c>
      <c r="D162">
        <v>36</v>
      </c>
      <c r="E162">
        <v>12</v>
      </c>
    </row>
    <row r="163" spans="1:5" x14ac:dyDescent="0.25">
      <c r="A163" t="s">
        <v>927</v>
      </c>
      <c r="B163">
        <v>100</v>
      </c>
      <c r="C163">
        <v>100</v>
      </c>
      <c r="D163">
        <v>0</v>
      </c>
      <c r="E163">
        <v>0</v>
      </c>
    </row>
    <row r="164" spans="1:5" x14ac:dyDescent="0.25">
      <c r="A164" t="s">
        <v>928</v>
      </c>
      <c r="B164">
        <v>65</v>
      </c>
      <c r="C164">
        <v>65</v>
      </c>
      <c r="D164">
        <v>35</v>
      </c>
      <c r="E164">
        <v>35</v>
      </c>
    </row>
    <row r="165" spans="1:5" x14ac:dyDescent="0.25">
      <c r="A165" t="s">
        <v>929</v>
      </c>
      <c r="B165">
        <v>61</v>
      </c>
      <c r="C165">
        <v>82</v>
      </c>
      <c r="D165">
        <v>39</v>
      </c>
      <c r="E165">
        <v>18</v>
      </c>
    </row>
    <row r="166" spans="1:5" x14ac:dyDescent="0.25">
      <c r="A166" t="s">
        <v>930</v>
      </c>
      <c r="B166">
        <v>72</v>
      </c>
      <c r="C166">
        <v>86</v>
      </c>
      <c r="D166">
        <v>28</v>
      </c>
      <c r="E166">
        <v>14</v>
      </c>
    </row>
    <row r="167" spans="1:5" x14ac:dyDescent="0.25">
      <c r="A167" t="s">
        <v>931</v>
      </c>
      <c r="B167">
        <v>97</v>
      </c>
      <c r="C167">
        <v>97</v>
      </c>
      <c r="D167">
        <v>3</v>
      </c>
      <c r="E167">
        <v>3</v>
      </c>
    </row>
    <row r="168" spans="1:5" x14ac:dyDescent="0.25">
      <c r="A168" t="s">
        <v>932</v>
      </c>
      <c r="B168">
        <v>86</v>
      </c>
      <c r="C168">
        <v>100</v>
      </c>
      <c r="D168">
        <v>14</v>
      </c>
      <c r="E168">
        <v>0</v>
      </c>
    </row>
    <row r="169" spans="1:5" x14ac:dyDescent="0.25">
      <c r="A169" t="s">
        <v>933</v>
      </c>
      <c r="B169">
        <v>83</v>
      </c>
      <c r="C169">
        <v>78</v>
      </c>
      <c r="D169">
        <v>17</v>
      </c>
      <c r="E169">
        <v>22</v>
      </c>
    </row>
    <row r="170" spans="1:5" x14ac:dyDescent="0.25">
      <c r="A170" t="s">
        <v>934</v>
      </c>
      <c r="B170">
        <v>68</v>
      </c>
      <c r="C170">
        <v>78</v>
      </c>
      <c r="D170">
        <v>32</v>
      </c>
      <c r="E170">
        <v>22</v>
      </c>
    </row>
    <row r="171" spans="1:5" x14ac:dyDescent="0.25">
      <c r="A171" t="s">
        <v>935</v>
      </c>
      <c r="B171">
        <v>51</v>
      </c>
      <c r="C171">
        <v>63</v>
      </c>
      <c r="D171">
        <v>49</v>
      </c>
      <c r="E171">
        <v>37</v>
      </c>
    </row>
    <row r="172" spans="1:5" x14ac:dyDescent="0.25">
      <c r="A172" t="s">
        <v>936</v>
      </c>
      <c r="B172">
        <v>73</v>
      </c>
      <c r="C172">
        <v>73</v>
      </c>
      <c r="D172">
        <v>27</v>
      </c>
      <c r="E172">
        <v>27</v>
      </c>
    </row>
    <row r="173" spans="1:5" x14ac:dyDescent="0.25">
      <c r="A173" t="s">
        <v>937</v>
      </c>
      <c r="B173">
        <v>83</v>
      </c>
      <c r="C173">
        <v>79</v>
      </c>
      <c r="D173">
        <v>17</v>
      </c>
      <c r="E173">
        <v>21</v>
      </c>
    </row>
    <row r="174" spans="1:5" x14ac:dyDescent="0.25">
      <c r="A174" t="s">
        <v>938</v>
      </c>
      <c r="B174">
        <v>73</v>
      </c>
      <c r="C174">
        <v>89</v>
      </c>
      <c r="D174">
        <v>27</v>
      </c>
      <c r="E174">
        <v>11</v>
      </c>
    </row>
    <row r="175" spans="1:5" x14ac:dyDescent="0.25">
      <c r="A175" t="s">
        <v>939</v>
      </c>
      <c r="B175">
        <v>57</v>
      </c>
      <c r="C175">
        <v>81</v>
      </c>
      <c r="D175">
        <v>43</v>
      </c>
      <c r="E175">
        <v>19</v>
      </c>
    </row>
    <row r="176" spans="1:5" x14ac:dyDescent="0.25">
      <c r="A176" t="s">
        <v>940</v>
      </c>
      <c r="B176">
        <v>96</v>
      </c>
      <c r="C176">
        <v>100</v>
      </c>
      <c r="D176">
        <v>4</v>
      </c>
      <c r="E176">
        <v>0</v>
      </c>
    </row>
    <row r="177" spans="1:5" x14ac:dyDescent="0.25">
      <c r="A177" t="s">
        <v>941</v>
      </c>
      <c r="B177">
        <v>67</v>
      </c>
      <c r="C177">
        <v>73</v>
      </c>
      <c r="D177">
        <v>33</v>
      </c>
      <c r="E177">
        <v>27</v>
      </c>
    </row>
    <row r="178" spans="1:5" x14ac:dyDescent="0.25">
      <c r="A178" t="s">
        <v>942</v>
      </c>
      <c r="B178">
        <v>61</v>
      </c>
      <c r="C178">
        <v>100</v>
      </c>
      <c r="D178">
        <v>39</v>
      </c>
      <c r="E178">
        <v>0</v>
      </c>
    </row>
    <row r="179" spans="1:5" x14ac:dyDescent="0.25">
      <c r="A179" t="s">
        <v>943</v>
      </c>
      <c r="B179">
        <v>74</v>
      </c>
      <c r="C179">
        <v>82</v>
      </c>
      <c r="D179">
        <v>26</v>
      </c>
      <c r="E179">
        <v>18</v>
      </c>
    </row>
    <row r="180" spans="1:5" s="12" customFormat="1" x14ac:dyDescent="0.25">
      <c r="A180" t="s">
        <v>944</v>
      </c>
      <c r="B180">
        <v>89</v>
      </c>
      <c r="C180">
        <v>88</v>
      </c>
      <c r="D180">
        <v>11</v>
      </c>
      <c r="E180">
        <v>12</v>
      </c>
    </row>
    <row r="181" spans="1:5" x14ac:dyDescent="0.25">
      <c r="A181" t="s">
        <v>945</v>
      </c>
      <c r="B181">
        <v>55</v>
      </c>
      <c r="C181">
        <v>70</v>
      </c>
      <c r="D181">
        <v>45</v>
      </c>
      <c r="E181">
        <v>30</v>
      </c>
    </row>
    <row r="182" spans="1:5" x14ac:dyDescent="0.25">
      <c r="A182" t="s">
        <v>946</v>
      </c>
      <c r="B182">
        <v>100</v>
      </c>
      <c r="C182">
        <v>100</v>
      </c>
      <c r="D182">
        <v>0</v>
      </c>
      <c r="E182">
        <v>0</v>
      </c>
    </row>
    <row r="183" spans="1:5" x14ac:dyDescent="0.25">
      <c r="A183" t="s">
        <v>947</v>
      </c>
      <c r="B183">
        <v>100</v>
      </c>
      <c r="C183">
        <v>100</v>
      </c>
      <c r="D183">
        <v>0</v>
      </c>
      <c r="E183">
        <v>0</v>
      </c>
    </row>
    <row r="184" spans="1:5" x14ac:dyDescent="0.25">
      <c r="A184" t="s">
        <v>948</v>
      </c>
      <c r="B184">
        <v>94</v>
      </c>
      <c r="C184">
        <v>94</v>
      </c>
      <c r="D184">
        <v>6</v>
      </c>
      <c r="E184">
        <v>6</v>
      </c>
    </row>
    <row r="185" spans="1:5" x14ac:dyDescent="0.25">
      <c r="A185" t="s">
        <v>949</v>
      </c>
      <c r="B185">
        <v>98</v>
      </c>
      <c r="C185">
        <v>100</v>
      </c>
      <c r="D185">
        <v>2</v>
      </c>
      <c r="E185">
        <v>0</v>
      </c>
    </row>
    <row r="186" spans="1:5" x14ac:dyDescent="0.25">
      <c r="A186" t="s">
        <v>950</v>
      </c>
      <c r="B186">
        <v>46</v>
      </c>
      <c r="C186">
        <v>43</v>
      </c>
      <c r="D186">
        <v>54</v>
      </c>
      <c r="E186">
        <v>57</v>
      </c>
    </row>
    <row r="187" spans="1:5" x14ac:dyDescent="0.25">
      <c r="A187" t="s">
        <v>951</v>
      </c>
      <c r="B187">
        <v>71</v>
      </c>
      <c r="C187">
        <v>76</v>
      </c>
      <c r="D187">
        <v>29</v>
      </c>
      <c r="E187">
        <v>24</v>
      </c>
    </row>
    <row r="188" spans="1:5" x14ac:dyDescent="0.25">
      <c r="A188" t="s">
        <v>952</v>
      </c>
      <c r="B188">
        <v>100</v>
      </c>
      <c r="C188">
        <v>100</v>
      </c>
      <c r="D188">
        <v>0</v>
      </c>
      <c r="E188">
        <v>0</v>
      </c>
    </row>
    <row r="189" spans="1:5" x14ac:dyDescent="0.25">
      <c r="A189" t="s">
        <v>953</v>
      </c>
      <c r="B189">
        <v>76</v>
      </c>
      <c r="C189">
        <v>81</v>
      </c>
      <c r="D189">
        <v>24</v>
      </c>
      <c r="E189">
        <v>19</v>
      </c>
    </row>
    <row r="190" spans="1:5" x14ac:dyDescent="0.25">
      <c r="A190" t="s">
        <v>954</v>
      </c>
      <c r="B190">
        <v>79</v>
      </c>
      <c r="C190">
        <v>87</v>
      </c>
      <c r="D190">
        <v>21</v>
      </c>
      <c r="E190">
        <v>13</v>
      </c>
    </row>
    <row r="191" spans="1:5" x14ac:dyDescent="0.25">
      <c r="A191" t="s">
        <v>955</v>
      </c>
      <c r="B191">
        <v>99</v>
      </c>
      <c r="C191">
        <v>100</v>
      </c>
      <c r="D191">
        <v>1</v>
      </c>
      <c r="E191">
        <v>0</v>
      </c>
    </row>
    <row r="192" spans="1:5" x14ac:dyDescent="0.25">
      <c r="A192" t="s">
        <v>956</v>
      </c>
      <c r="B192">
        <v>100</v>
      </c>
      <c r="C192">
        <v>100</v>
      </c>
      <c r="D192">
        <v>0</v>
      </c>
      <c r="E192">
        <v>0</v>
      </c>
    </row>
    <row r="193" spans="1:5" x14ac:dyDescent="0.25">
      <c r="A193" t="s">
        <v>957</v>
      </c>
      <c r="B193">
        <v>85</v>
      </c>
      <c r="C193">
        <v>95</v>
      </c>
      <c r="D193">
        <v>15</v>
      </c>
      <c r="E193">
        <v>5</v>
      </c>
    </row>
    <row r="194" spans="1:5" x14ac:dyDescent="0.25">
      <c r="A194" t="s">
        <v>958</v>
      </c>
      <c r="B194">
        <v>55</v>
      </c>
      <c r="C194">
        <v>68</v>
      </c>
      <c r="D194">
        <v>45</v>
      </c>
      <c r="E194">
        <v>32</v>
      </c>
    </row>
    <row r="195" spans="1:5" x14ac:dyDescent="0.25">
      <c r="A195" t="s">
        <v>959</v>
      </c>
      <c r="B195">
        <v>73</v>
      </c>
      <c r="C195">
        <v>75</v>
      </c>
      <c r="D195">
        <v>27</v>
      </c>
      <c r="E195">
        <v>25</v>
      </c>
    </row>
    <row r="196" spans="1:5" x14ac:dyDescent="0.25">
      <c r="A196" t="s">
        <v>960</v>
      </c>
      <c r="B196">
        <v>93</v>
      </c>
      <c r="C196">
        <v>93</v>
      </c>
      <c r="D196">
        <v>7</v>
      </c>
      <c r="E196">
        <v>7</v>
      </c>
    </row>
    <row r="197" spans="1:5" x14ac:dyDescent="0.25">
      <c r="A197" t="s">
        <v>961</v>
      </c>
      <c r="B197">
        <v>75</v>
      </c>
      <c r="C197">
        <v>100</v>
      </c>
      <c r="D197">
        <v>25</v>
      </c>
      <c r="E197">
        <v>0</v>
      </c>
    </row>
    <row r="198" spans="1:5" x14ac:dyDescent="0.25">
      <c r="A198" t="s">
        <v>962</v>
      </c>
      <c r="B198">
        <v>83</v>
      </c>
      <c r="C198">
        <v>83</v>
      </c>
      <c r="D198">
        <v>17</v>
      </c>
      <c r="E198">
        <v>17</v>
      </c>
    </row>
    <row r="199" spans="1:5" x14ac:dyDescent="0.25">
      <c r="A199" t="s">
        <v>963</v>
      </c>
      <c r="B199">
        <v>80</v>
      </c>
      <c r="C199">
        <v>100</v>
      </c>
      <c r="D199">
        <v>20</v>
      </c>
      <c r="E199">
        <v>0</v>
      </c>
    </row>
    <row r="200" spans="1:5" x14ac:dyDescent="0.25">
      <c r="A200" t="s">
        <v>964</v>
      </c>
      <c r="B200">
        <v>63</v>
      </c>
      <c r="C200">
        <v>73</v>
      </c>
      <c r="D200">
        <v>37</v>
      </c>
      <c r="E200">
        <v>27</v>
      </c>
    </row>
    <row r="201" spans="1:5" x14ac:dyDescent="0.25">
      <c r="A201" t="s">
        <v>965</v>
      </c>
      <c r="B201">
        <v>63</v>
      </c>
      <c r="C201">
        <v>63</v>
      </c>
      <c r="D201">
        <v>37</v>
      </c>
      <c r="E201">
        <v>37</v>
      </c>
    </row>
    <row r="202" spans="1:5" x14ac:dyDescent="0.25">
      <c r="A202" t="s">
        <v>966</v>
      </c>
      <c r="B202">
        <v>75</v>
      </c>
      <c r="C202">
        <v>75</v>
      </c>
      <c r="D202">
        <v>25</v>
      </c>
      <c r="E202">
        <v>25</v>
      </c>
    </row>
    <row r="203" spans="1:5" x14ac:dyDescent="0.25">
      <c r="A203" t="s">
        <v>967</v>
      </c>
      <c r="B203">
        <v>83</v>
      </c>
      <c r="C203">
        <v>90</v>
      </c>
      <c r="D203">
        <v>17</v>
      </c>
      <c r="E203">
        <v>10</v>
      </c>
    </row>
    <row r="204" spans="1:5" x14ac:dyDescent="0.25">
      <c r="A204" t="s">
        <v>968</v>
      </c>
      <c r="B204" s="2">
        <v>29</v>
      </c>
      <c r="C204" s="2">
        <v>82</v>
      </c>
      <c r="D204" s="2">
        <v>71</v>
      </c>
      <c r="E204" s="2">
        <v>18</v>
      </c>
    </row>
    <row r="205" spans="1:5" x14ac:dyDescent="0.25">
      <c r="B205" s="52">
        <f t="shared" ref="B205:C205" si="0">AVERAGE(B2:B204)</f>
        <v>75.628712871287135</v>
      </c>
      <c r="C205" s="52">
        <f t="shared" si="0"/>
        <v>83.004950495049499</v>
      </c>
      <c r="D205" s="52">
        <f>AVERAGE(D2:D204)</f>
        <v>24.661538461538463</v>
      </c>
      <c r="E205" s="52">
        <f>AVERAGE(E2:E204)</f>
        <v>17.47422680412371</v>
      </c>
    </row>
    <row r="207" spans="1:5" x14ac:dyDescent="0.25">
      <c r="A207" s="12"/>
    </row>
  </sheetData>
  <phoneticPr fontId="5"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03B4C-074D-44FF-88A8-F101B1B89386}">
  <dimension ref="A1:C157"/>
  <sheetViews>
    <sheetView topLeftCell="A124" workbookViewId="0">
      <selection activeCell="I20" sqref="I20"/>
    </sheetView>
  </sheetViews>
  <sheetFormatPr defaultRowHeight="15" x14ac:dyDescent="0.25"/>
  <cols>
    <col min="1" max="1" width="51.7109375" bestFit="1" customWidth="1"/>
  </cols>
  <sheetData>
    <row r="1" spans="1:3" x14ac:dyDescent="0.25">
      <c r="A1" s="1" t="s">
        <v>0</v>
      </c>
      <c r="B1" s="1" t="s">
        <v>1</v>
      </c>
      <c r="C1" s="1" t="s">
        <v>268</v>
      </c>
    </row>
    <row r="2" spans="1:3" x14ac:dyDescent="0.25">
      <c r="A2" t="s">
        <v>37</v>
      </c>
      <c r="B2" t="s">
        <v>19</v>
      </c>
      <c r="C2">
        <v>25</v>
      </c>
    </row>
    <row r="3" spans="1:3" x14ac:dyDescent="0.25">
      <c r="A3" t="s">
        <v>58</v>
      </c>
      <c r="B3" t="s">
        <v>19</v>
      </c>
      <c r="C3">
        <v>58</v>
      </c>
    </row>
    <row r="4" spans="1:3" x14ac:dyDescent="0.25">
      <c r="A4" t="s">
        <v>56</v>
      </c>
      <c r="B4" t="s">
        <v>19</v>
      </c>
      <c r="C4">
        <v>99</v>
      </c>
    </row>
    <row r="5" spans="1:3" x14ac:dyDescent="0.25">
      <c r="A5" t="s">
        <v>33</v>
      </c>
      <c r="B5" t="s">
        <v>19</v>
      </c>
      <c r="C5">
        <v>26</v>
      </c>
    </row>
    <row r="6" spans="1:3" x14ac:dyDescent="0.25">
      <c r="A6" t="s">
        <v>54</v>
      </c>
      <c r="B6" t="s">
        <v>19</v>
      </c>
      <c r="C6">
        <v>9</v>
      </c>
    </row>
    <row r="7" spans="1:3" x14ac:dyDescent="0.25">
      <c r="A7" t="s">
        <v>88</v>
      </c>
      <c r="B7" t="s">
        <v>19</v>
      </c>
      <c r="C7">
        <v>11</v>
      </c>
    </row>
    <row r="8" spans="1:3" x14ac:dyDescent="0.25">
      <c r="A8" t="s">
        <v>140</v>
      </c>
      <c r="B8" t="s">
        <v>19</v>
      </c>
      <c r="C8">
        <v>62</v>
      </c>
    </row>
    <row r="9" spans="1:3" x14ac:dyDescent="0.25">
      <c r="A9" t="s">
        <v>96</v>
      </c>
      <c r="B9" t="s">
        <v>19</v>
      </c>
      <c r="C9">
        <v>24</v>
      </c>
    </row>
    <row r="10" spans="1:3" x14ac:dyDescent="0.25">
      <c r="A10" t="s">
        <v>261</v>
      </c>
      <c r="B10" t="s">
        <v>19</v>
      </c>
      <c r="C10">
        <v>26</v>
      </c>
    </row>
    <row r="11" spans="1:3" x14ac:dyDescent="0.25">
      <c r="A11" t="s">
        <v>113</v>
      </c>
      <c r="B11" t="s">
        <v>19</v>
      </c>
      <c r="C11">
        <v>13</v>
      </c>
    </row>
    <row r="12" spans="1:3" x14ac:dyDescent="0.25">
      <c r="A12" t="s">
        <v>18</v>
      </c>
      <c r="B12" t="s">
        <v>19</v>
      </c>
      <c r="C12">
        <v>44</v>
      </c>
    </row>
    <row r="13" spans="1:3" x14ac:dyDescent="0.25">
      <c r="A13" t="s">
        <v>69</v>
      </c>
      <c r="B13" t="s">
        <v>19</v>
      </c>
      <c r="C13">
        <v>8</v>
      </c>
    </row>
    <row r="14" spans="1:3" x14ac:dyDescent="0.25">
      <c r="A14" t="s">
        <v>59</v>
      </c>
      <c r="B14" t="s">
        <v>19</v>
      </c>
      <c r="C14">
        <v>17</v>
      </c>
    </row>
    <row r="15" spans="1:3" x14ac:dyDescent="0.25">
      <c r="A15" t="s">
        <v>60</v>
      </c>
      <c r="B15" t="s">
        <v>19</v>
      </c>
      <c r="C15">
        <v>9</v>
      </c>
    </row>
    <row r="16" spans="1:3" x14ac:dyDescent="0.25">
      <c r="A16" t="s">
        <v>61</v>
      </c>
      <c r="B16" t="s">
        <v>19</v>
      </c>
      <c r="C16">
        <v>90</v>
      </c>
    </row>
    <row r="17" spans="1:3" x14ac:dyDescent="0.25">
      <c r="A17" t="s">
        <v>62</v>
      </c>
      <c r="B17" t="s">
        <v>19</v>
      </c>
      <c r="C17">
        <v>10</v>
      </c>
    </row>
    <row r="18" spans="1:3" x14ac:dyDescent="0.25">
      <c r="A18" t="s">
        <v>64</v>
      </c>
      <c r="B18" t="s">
        <v>19</v>
      </c>
      <c r="C18">
        <v>83</v>
      </c>
    </row>
    <row r="19" spans="1:3" x14ac:dyDescent="0.25">
      <c r="A19" t="s">
        <v>65</v>
      </c>
      <c r="B19" t="s">
        <v>66</v>
      </c>
      <c r="C19">
        <v>15</v>
      </c>
    </row>
    <row r="20" spans="1:3" x14ac:dyDescent="0.25">
      <c r="A20" t="s">
        <v>67</v>
      </c>
      <c r="B20" t="s">
        <v>19</v>
      </c>
      <c r="C20">
        <v>50</v>
      </c>
    </row>
    <row r="21" spans="1:3" x14ac:dyDescent="0.25">
      <c r="A21" t="s">
        <v>119</v>
      </c>
      <c r="B21" t="s">
        <v>19</v>
      </c>
      <c r="C21">
        <v>10</v>
      </c>
    </row>
    <row r="22" spans="1:3" x14ac:dyDescent="0.25">
      <c r="A22" t="s">
        <v>89</v>
      </c>
      <c r="B22" t="s">
        <v>19</v>
      </c>
      <c r="C22">
        <v>20</v>
      </c>
    </row>
    <row r="23" spans="1:3" x14ac:dyDescent="0.25">
      <c r="A23" t="s">
        <v>149</v>
      </c>
      <c r="B23" t="s">
        <v>19</v>
      </c>
      <c r="C23">
        <v>26</v>
      </c>
    </row>
    <row r="24" spans="1:3" x14ac:dyDescent="0.25">
      <c r="A24" t="s">
        <v>170</v>
      </c>
      <c r="B24" t="s">
        <v>19</v>
      </c>
      <c r="C24">
        <v>9</v>
      </c>
    </row>
    <row r="25" spans="1:3" x14ac:dyDescent="0.25">
      <c r="A25" t="s">
        <v>29</v>
      </c>
      <c r="B25" t="s">
        <v>31</v>
      </c>
      <c r="C25">
        <v>27</v>
      </c>
    </row>
    <row r="26" spans="1:3" x14ac:dyDescent="0.25">
      <c r="A26" t="s">
        <v>29</v>
      </c>
      <c r="B26" t="s">
        <v>19</v>
      </c>
      <c r="C26">
        <v>14</v>
      </c>
    </row>
    <row r="27" spans="1:3" x14ac:dyDescent="0.25">
      <c r="A27" t="s">
        <v>29</v>
      </c>
      <c r="B27" t="s">
        <v>30</v>
      </c>
      <c r="C27">
        <v>14</v>
      </c>
    </row>
    <row r="28" spans="1:3" x14ac:dyDescent="0.25">
      <c r="A28" t="s">
        <v>130</v>
      </c>
      <c r="B28" t="s">
        <v>19</v>
      </c>
      <c r="C28">
        <v>14</v>
      </c>
    </row>
    <row r="29" spans="1:3" x14ac:dyDescent="0.25">
      <c r="A29" t="s">
        <v>21</v>
      </c>
      <c r="B29" t="s">
        <v>19</v>
      </c>
      <c r="C29">
        <v>50</v>
      </c>
    </row>
    <row r="30" spans="1:3" x14ac:dyDescent="0.25">
      <c r="A30" t="s">
        <v>196</v>
      </c>
      <c r="B30" t="s">
        <v>19</v>
      </c>
      <c r="C30">
        <v>16</v>
      </c>
    </row>
    <row r="31" spans="1:3" x14ac:dyDescent="0.25">
      <c r="A31" t="s">
        <v>82</v>
      </c>
      <c r="B31" t="s">
        <v>19</v>
      </c>
      <c r="C31">
        <v>24</v>
      </c>
    </row>
    <row r="32" spans="1:3" x14ac:dyDescent="0.25">
      <c r="A32" t="s">
        <v>83</v>
      </c>
      <c r="B32" t="s">
        <v>19</v>
      </c>
      <c r="C32">
        <v>23</v>
      </c>
    </row>
    <row r="33" spans="1:3" x14ac:dyDescent="0.25">
      <c r="A33" t="s">
        <v>84</v>
      </c>
      <c r="B33" t="s">
        <v>19</v>
      </c>
      <c r="C33">
        <v>102</v>
      </c>
    </row>
    <row r="34" spans="1:3" x14ac:dyDescent="0.25">
      <c r="A34" t="s">
        <v>85</v>
      </c>
      <c r="B34" t="s">
        <v>19</v>
      </c>
      <c r="C34">
        <v>47</v>
      </c>
    </row>
    <row r="35" spans="1:3" x14ac:dyDescent="0.25">
      <c r="A35" t="s">
        <v>182</v>
      </c>
      <c r="B35" t="s">
        <v>19</v>
      </c>
      <c r="C35">
        <v>111</v>
      </c>
    </row>
    <row r="36" spans="1:3" x14ac:dyDescent="0.25">
      <c r="A36" t="s">
        <v>91</v>
      </c>
      <c r="B36" t="s">
        <v>19</v>
      </c>
      <c r="C36">
        <v>16</v>
      </c>
    </row>
    <row r="37" spans="1:3" x14ac:dyDescent="0.25">
      <c r="A37" t="s">
        <v>38</v>
      </c>
      <c r="B37" t="s">
        <v>19</v>
      </c>
      <c r="C37">
        <v>25</v>
      </c>
    </row>
    <row r="38" spans="1:3" x14ac:dyDescent="0.25">
      <c r="A38" t="s">
        <v>92</v>
      </c>
      <c r="B38" t="s">
        <v>19</v>
      </c>
      <c r="C38">
        <v>39</v>
      </c>
    </row>
    <row r="39" spans="1:3" x14ac:dyDescent="0.25">
      <c r="A39" t="s">
        <v>40</v>
      </c>
      <c r="B39" t="s">
        <v>19</v>
      </c>
      <c r="C39">
        <v>20</v>
      </c>
    </row>
    <row r="40" spans="1:3" x14ac:dyDescent="0.25">
      <c r="A40" t="s">
        <v>120</v>
      </c>
      <c r="B40" t="s">
        <v>19</v>
      </c>
      <c r="C40">
        <v>40</v>
      </c>
    </row>
    <row r="41" spans="1:3" x14ac:dyDescent="0.25">
      <c r="A41" t="s">
        <v>102</v>
      </c>
      <c r="B41" t="s">
        <v>49</v>
      </c>
      <c r="C41">
        <v>172</v>
      </c>
    </row>
    <row r="42" spans="1:3" x14ac:dyDescent="0.25">
      <c r="A42" t="s">
        <v>103</v>
      </c>
      <c r="B42" t="s">
        <v>49</v>
      </c>
      <c r="C42">
        <v>16</v>
      </c>
    </row>
    <row r="43" spans="1:3" x14ac:dyDescent="0.25">
      <c r="A43" t="s">
        <v>105</v>
      </c>
      <c r="B43" t="s">
        <v>49</v>
      </c>
      <c r="C43">
        <v>10</v>
      </c>
    </row>
    <row r="44" spans="1:3" x14ac:dyDescent="0.25">
      <c r="A44" t="s">
        <v>104</v>
      </c>
      <c r="B44" t="s">
        <v>49</v>
      </c>
      <c r="C44">
        <v>42</v>
      </c>
    </row>
    <row r="45" spans="1:3" x14ac:dyDescent="0.25">
      <c r="A45" t="s">
        <v>205</v>
      </c>
      <c r="B45" t="s">
        <v>162</v>
      </c>
      <c r="C45">
        <v>2</v>
      </c>
    </row>
    <row r="46" spans="1:3" x14ac:dyDescent="0.25">
      <c r="A46" t="s">
        <v>198</v>
      </c>
      <c r="B46" t="s">
        <v>19</v>
      </c>
      <c r="C46">
        <v>25</v>
      </c>
    </row>
    <row r="47" spans="1:3" x14ac:dyDescent="0.25">
      <c r="A47" t="s">
        <v>199</v>
      </c>
      <c r="B47" t="s">
        <v>19</v>
      </c>
      <c r="C47">
        <v>23</v>
      </c>
    </row>
    <row r="48" spans="1:3" x14ac:dyDescent="0.25">
      <c r="A48" t="s">
        <v>141</v>
      </c>
      <c r="B48" t="s">
        <v>19</v>
      </c>
      <c r="C48">
        <v>281</v>
      </c>
    </row>
    <row r="49" spans="1:3" x14ac:dyDescent="0.25">
      <c r="A49" t="s">
        <v>107</v>
      </c>
      <c r="B49" t="s">
        <v>19</v>
      </c>
      <c r="C49">
        <v>9</v>
      </c>
    </row>
    <row r="50" spans="1:3" x14ac:dyDescent="0.25">
      <c r="A50" t="s">
        <v>192</v>
      </c>
      <c r="B50" t="s">
        <v>30</v>
      </c>
      <c r="C50">
        <v>260</v>
      </c>
    </row>
    <row r="51" spans="1:3" x14ac:dyDescent="0.25">
      <c r="A51" t="s">
        <v>192</v>
      </c>
      <c r="B51" t="s">
        <v>162</v>
      </c>
      <c r="C51">
        <v>222</v>
      </c>
    </row>
    <row r="52" spans="1:3" x14ac:dyDescent="0.25">
      <c r="A52" t="s">
        <v>192</v>
      </c>
      <c r="B52" t="s">
        <v>193</v>
      </c>
      <c r="C52">
        <v>82</v>
      </c>
    </row>
    <row r="53" spans="1:3" x14ac:dyDescent="0.25">
      <c r="A53" t="s">
        <v>93</v>
      </c>
      <c r="B53" t="s">
        <v>19</v>
      </c>
      <c r="C53">
        <v>16</v>
      </c>
    </row>
    <row r="54" spans="1:3" x14ac:dyDescent="0.25">
      <c r="A54" t="s">
        <v>151</v>
      </c>
      <c r="B54" t="s">
        <v>19</v>
      </c>
      <c r="C54">
        <v>20</v>
      </c>
    </row>
    <row r="55" spans="1:3" x14ac:dyDescent="0.25">
      <c r="A55" t="s">
        <v>143</v>
      </c>
      <c r="B55" t="s">
        <v>19</v>
      </c>
      <c r="C55">
        <v>51</v>
      </c>
    </row>
    <row r="56" spans="1:3" x14ac:dyDescent="0.25">
      <c r="A56" t="s">
        <v>200</v>
      </c>
      <c r="B56" t="s">
        <v>19</v>
      </c>
      <c r="C56">
        <v>77</v>
      </c>
    </row>
    <row r="57" spans="1:3" x14ac:dyDescent="0.25">
      <c r="A57" t="s">
        <v>128</v>
      </c>
      <c r="B57" t="s">
        <v>24</v>
      </c>
      <c r="C57">
        <v>13</v>
      </c>
    </row>
    <row r="58" spans="1:3" x14ac:dyDescent="0.25">
      <c r="A58" t="s">
        <v>32</v>
      </c>
      <c r="B58" t="s">
        <v>19</v>
      </c>
      <c r="C58">
        <v>0</v>
      </c>
    </row>
    <row r="59" spans="1:3" x14ac:dyDescent="0.25">
      <c r="A59" t="s">
        <v>71</v>
      </c>
      <c r="B59" t="s">
        <v>73</v>
      </c>
      <c r="C59">
        <v>39</v>
      </c>
    </row>
    <row r="60" spans="1:3" x14ac:dyDescent="0.25">
      <c r="A60" t="s">
        <v>71</v>
      </c>
      <c r="B60" t="s">
        <v>72</v>
      </c>
      <c r="C60">
        <v>133</v>
      </c>
    </row>
    <row r="61" spans="1:3" x14ac:dyDescent="0.25">
      <c r="A61" t="s">
        <v>146</v>
      </c>
      <c r="B61" t="s">
        <v>19</v>
      </c>
      <c r="C61">
        <v>253</v>
      </c>
    </row>
    <row r="62" spans="1:3" x14ac:dyDescent="0.25">
      <c r="A62" t="s">
        <v>134</v>
      </c>
      <c r="B62" t="s">
        <v>19</v>
      </c>
      <c r="C62">
        <v>25</v>
      </c>
    </row>
    <row r="63" spans="1:3" x14ac:dyDescent="0.25">
      <c r="A63" t="s">
        <v>115</v>
      </c>
      <c r="B63" t="s">
        <v>19</v>
      </c>
      <c r="C63">
        <v>30</v>
      </c>
    </row>
    <row r="64" spans="1:3" x14ac:dyDescent="0.25">
      <c r="A64" t="s">
        <v>99</v>
      </c>
      <c r="B64" t="s">
        <v>19</v>
      </c>
      <c r="C64">
        <v>38</v>
      </c>
    </row>
    <row r="65" spans="1:3" x14ac:dyDescent="0.25">
      <c r="A65" t="s">
        <v>39</v>
      </c>
      <c r="B65" t="s">
        <v>19</v>
      </c>
      <c r="C65">
        <v>12</v>
      </c>
    </row>
    <row r="66" spans="1:3" x14ac:dyDescent="0.25">
      <c r="A66" t="s">
        <v>206</v>
      </c>
      <c r="B66" t="s">
        <v>19</v>
      </c>
      <c r="C66">
        <v>21</v>
      </c>
    </row>
    <row r="67" spans="1:3" x14ac:dyDescent="0.25">
      <c r="A67" t="s">
        <v>203</v>
      </c>
      <c r="B67" t="s">
        <v>19</v>
      </c>
      <c r="C67">
        <v>39</v>
      </c>
    </row>
    <row r="68" spans="1:3" x14ac:dyDescent="0.25">
      <c r="A68" t="s">
        <v>191</v>
      </c>
      <c r="B68" t="s">
        <v>30</v>
      </c>
      <c r="C68">
        <v>13</v>
      </c>
    </row>
    <row r="69" spans="1:3" x14ac:dyDescent="0.25">
      <c r="A69" t="s">
        <v>163</v>
      </c>
      <c r="B69" t="s">
        <v>19</v>
      </c>
      <c r="C69">
        <v>114</v>
      </c>
    </row>
    <row r="70" spans="1:3" x14ac:dyDescent="0.25">
      <c r="A70" t="s">
        <v>155</v>
      </c>
      <c r="B70" t="s">
        <v>157</v>
      </c>
      <c r="C70">
        <v>4</v>
      </c>
    </row>
    <row r="71" spans="1:3" x14ac:dyDescent="0.25">
      <c r="A71" t="s">
        <v>155</v>
      </c>
      <c r="B71" t="s">
        <v>19</v>
      </c>
      <c r="C71">
        <v>22</v>
      </c>
    </row>
    <row r="72" spans="1:3" x14ac:dyDescent="0.25">
      <c r="A72" t="s">
        <v>155</v>
      </c>
      <c r="B72" t="s">
        <v>156</v>
      </c>
      <c r="C72">
        <v>11</v>
      </c>
    </row>
    <row r="73" spans="1:3" x14ac:dyDescent="0.25">
      <c r="A73" t="s">
        <v>137</v>
      </c>
      <c r="B73" t="s">
        <v>19</v>
      </c>
      <c r="C73">
        <v>48</v>
      </c>
    </row>
    <row r="74" spans="1:3" x14ac:dyDescent="0.25">
      <c r="A74" t="s">
        <v>136</v>
      </c>
      <c r="B74" t="s">
        <v>19</v>
      </c>
      <c r="C74">
        <v>150</v>
      </c>
    </row>
    <row r="75" spans="1:3" x14ac:dyDescent="0.25">
      <c r="A75" t="s">
        <v>75</v>
      </c>
      <c r="B75" t="s">
        <v>19</v>
      </c>
      <c r="C75">
        <v>42</v>
      </c>
    </row>
    <row r="76" spans="1:3" x14ac:dyDescent="0.25">
      <c r="A76" t="s">
        <v>76</v>
      </c>
      <c r="B76" t="s">
        <v>19</v>
      </c>
      <c r="C76">
        <v>21</v>
      </c>
    </row>
    <row r="77" spans="1:3" x14ac:dyDescent="0.25">
      <c r="A77" t="s">
        <v>94</v>
      </c>
      <c r="B77" t="s">
        <v>19</v>
      </c>
      <c r="C77">
        <v>8</v>
      </c>
    </row>
    <row r="78" spans="1:3" x14ac:dyDescent="0.25">
      <c r="A78" t="s">
        <v>185</v>
      </c>
      <c r="B78" t="s">
        <v>19</v>
      </c>
      <c r="C78">
        <v>50</v>
      </c>
    </row>
    <row r="79" spans="1:3" x14ac:dyDescent="0.25">
      <c r="A79" t="s">
        <v>138</v>
      </c>
      <c r="B79" t="s">
        <v>19</v>
      </c>
      <c r="C79">
        <v>23</v>
      </c>
    </row>
    <row r="80" spans="1:3" x14ac:dyDescent="0.25">
      <c r="A80" t="s">
        <v>207</v>
      </c>
      <c r="B80" t="s">
        <v>19</v>
      </c>
      <c r="C80">
        <v>91</v>
      </c>
    </row>
    <row r="81" spans="1:3" x14ac:dyDescent="0.25">
      <c r="A81" t="s">
        <v>100</v>
      </c>
      <c r="B81" t="s">
        <v>19</v>
      </c>
      <c r="C81">
        <v>13</v>
      </c>
    </row>
    <row r="82" spans="1:3" x14ac:dyDescent="0.25">
      <c r="A82" t="s">
        <v>194</v>
      </c>
      <c r="B82" t="s">
        <v>19</v>
      </c>
      <c r="C82">
        <v>49</v>
      </c>
    </row>
    <row r="83" spans="1:3" x14ac:dyDescent="0.25">
      <c r="A83" t="s">
        <v>116</v>
      </c>
      <c r="B83" t="s">
        <v>19</v>
      </c>
      <c r="C83">
        <v>46</v>
      </c>
    </row>
    <row r="84" spans="1:3" x14ac:dyDescent="0.25">
      <c r="A84" t="s">
        <v>147</v>
      </c>
      <c r="B84" t="s">
        <v>19</v>
      </c>
      <c r="C84">
        <v>139</v>
      </c>
    </row>
    <row r="85" spans="1:3" x14ac:dyDescent="0.25">
      <c r="A85" t="s">
        <v>174</v>
      </c>
      <c r="B85" t="s">
        <v>175</v>
      </c>
      <c r="C85">
        <v>78</v>
      </c>
    </row>
    <row r="86" spans="1:3" x14ac:dyDescent="0.25">
      <c r="A86" t="s">
        <v>179</v>
      </c>
      <c r="B86" t="s">
        <v>19</v>
      </c>
      <c r="C86">
        <v>24</v>
      </c>
    </row>
    <row r="87" spans="1:3" x14ac:dyDescent="0.25">
      <c r="A87" t="s">
        <v>180</v>
      </c>
      <c r="B87" t="s">
        <v>19</v>
      </c>
      <c r="C87">
        <v>16</v>
      </c>
    </row>
    <row r="88" spans="1:3" x14ac:dyDescent="0.25">
      <c r="A88" t="s">
        <v>197</v>
      </c>
      <c r="B88" t="s">
        <v>19</v>
      </c>
      <c r="C88">
        <v>10</v>
      </c>
    </row>
    <row r="89" spans="1:3" x14ac:dyDescent="0.25">
      <c r="A89" t="s">
        <v>197</v>
      </c>
      <c r="B89" t="s">
        <v>30</v>
      </c>
      <c r="C89">
        <v>22</v>
      </c>
    </row>
    <row r="90" spans="1:3" x14ac:dyDescent="0.25">
      <c r="A90" t="s">
        <v>81</v>
      </c>
      <c r="B90" t="s">
        <v>30</v>
      </c>
      <c r="C90">
        <v>37</v>
      </c>
    </row>
    <row r="91" spans="1:3" x14ac:dyDescent="0.25">
      <c r="A91" t="s">
        <v>81</v>
      </c>
      <c r="B91" t="s">
        <v>19</v>
      </c>
      <c r="C91">
        <v>56</v>
      </c>
    </row>
    <row r="92" spans="1:3" x14ac:dyDescent="0.25">
      <c r="A92" t="s">
        <v>152</v>
      </c>
      <c r="B92" t="s">
        <v>19</v>
      </c>
      <c r="C92">
        <v>30</v>
      </c>
    </row>
    <row r="93" spans="1:3" x14ac:dyDescent="0.25">
      <c r="A93" t="s">
        <v>152</v>
      </c>
      <c r="B93" t="s">
        <v>153</v>
      </c>
      <c r="C93">
        <v>43</v>
      </c>
    </row>
    <row r="94" spans="1:3" x14ac:dyDescent="0.25">
      <c r="A94" t="s">
        <v>53</v>
      </c>
      <c r="B94" t="s">
        <v>19</v>
      </c>
      <c r="C94">
        <v>28</v>
      </c>
    </row>
    <row r="95" spans="1:3" x14ac:dyDescent="0.25">
      <c r="A95" t="s">
        <v>90</v>
      </c>
      <c r="B95" t="s">
        <v>19</v>
      </c>
      <c r="C95">
        <v>78</v>
      </c>
    </row>
    <row r="96" spans="1:3" x14ac:dyDescent="0.25">
      <c r="A96" t="s">
        <v>172</v>
      </c>
      <c r="B96" t="s">
        <v>19</v>
      </c>
      <c r="C96">
        <v>15</v>
      </c>
    </row>
    <row r="97" spans="1:3" x14ac:dyDescent="0.25">
      <c r="A97" t="s">
        <v>131</v>
      </c>
      <c r="B97" t="s">
        <v>19</v>
      </c>
      <c r="C97">
        <v>82</v>
      </c>
    </row>
    <row r="98" spans="1:3" x14ac:dyDescent="0.25">
      <c r="A98" t="s">
        <v>132</v>
      </c>
      <c r="B98" t="s">
        <v>19</v>
      </c>
      <c r="C98">
        <v>26</v>
      </c>
    </row>
    <row r="99" spans="1:3" x14ac:dyDescent="0.25">
      <c r="A99" t="s">
        <v>133</v>
      </c>
      <c r="B99" t="s">
        <v>49</v>
      </c>
      <c r="C99">
        <v>14</v>
      </c>
    </row>
    <row r="100" spans="1:3" x14ac:dyDescent="0.25">
      <c r="A100" t="s">
        <v>171</v>
      </c>
      <c r="B100" t="s">
        <v>19</v>
      </c>
      <c r="C100">
        <v>4</v>
      </c>
    </row>
    <row r="101" spans="1:3" x14ac:dyDescent="0.25">
      <c r="A101" t="s">
        <v>44</v>
      </c>
      <c r="B101" t="s">
        <v>19</v>
      </c>
      <c r="C101">
        <v>9</v>
      </c>
    </row>
    <row r="102" spans="1:3" x14ac:dyDescent="0.25">
      <c r="A102" t="s">
        <v>176</v>
      </c>
      <c r="B102" t="s">
        <v>49</v>
      </c>
      <c r="C102">
        <v>88</v>
      </c>
    </row>
    <row r="103" spans="1:3" x14ac:dyDescent="0.25">
      <c r="A103" t="s">
        <v>181</v>
      </c>
      <c r="B103" t="s">
        <v>49</v>
      </c>
      <c r="C103">
        <v>24</v>
      </c>
    </row>
    <row r="104" spans="1:3" x14ac:dyDescent="0.25">
      <c r="A104" t="s">
        <v>177</v>
      </c>
      <c r="B104" t="s">
        <v>19</v>
      </c>
      <c r="C104">
        <v>37</v>
      </c>
    </row>
    <row r="105" spans="1:3" x14ac:dyDescent="0.25">
      <c r="A105" t="s">
        <v>178</v>
      </c>
      <c r="B105" t="s">
        <v>19</v>
      </c>
      <c r="C105">
        <v>31</v>
      </c>
    </row>
    <row r="106" spans="1:3" x14ac:dyDescent="0.25">
      <c r="A106" t="s">
        <v>45</v>
      </c>
      <c r="B106" t="s">
        <v>19</v>
      </c>
      <c r="C106">
        <v>59</v>
      </c>
    </row>
    <row r="107" spans="1:3" x14ac:dyDescent="0.25">
      <c r="A107" t="s">
        <v>209</v>
      </c>
      <c r="B107" t="s">
        <v>30</v>
      </c>
      <c r="C107">
        <v>35</v>
      </c>
    </row>
    <row r="108" spans="1:3" x14ac:dyDescent="0.25">
      <c r="A108" t="s">
        <v>148</v>
      </c>
      <c r="B108" t="s">
        <v>19</v>
      </c>
      <c r="C108">
        <v>55</v>
      </c>
    </row>
    <row r="109" spans="1:3" x14ac:dyDescent="0.25">
      <c r="A109" t="s">
        <v>604</v>
      </c>
      <c r="B109" t="s">
        <v>19</v>
      </c>
      <c r="C109">
        <v>14</v>
      </c>
    </row>
    <row r="110" spans="1:3" x14ac:dyDescent="0.25">
      <c r="A110" t="s">
        <v>55</v>
      </c>
      <c r="B110" t="s">
        <v>19</v>
      </c>
      <c r="C110">
        <v>9</v>
      </c>
    </row>
    <row r="111" spans="1:3" x14ac:dyDescent="0.25">
      <c r="A111" t="s">
        <v>117</v>
      </c>
      <c r="B111" t="s">
        <v>19</v>
      </c>
      <c r="C111">
        <v>58</v>
      </c>
    </row>
    <row r="112" spans="1:3" x14ac:dyDescent="0.25">
      <c r="A112" t="s">
        <v>35</v>
      </c>
      <c r="B112" t="s">
        <v>36</v>
      </c>
      <c r="C112">
        <v>37</v>
      </c>
    </row>
    <row r="113" spans="1:3" x14ac:dyDescent="0.25">
      <c r="A113" t="s">
        <v>204</v>
      </c>
      <c r="B113" t="s">
        <v>19</v>
      </c>
      <c r="C113">
        <v>35</v>
      </c>
    </row>
    <row r="114" spans="1:3" x14ac:dyDescent="0.25">
      <c r="A114" t="s">
        <v>78</v>
      </c>
      <c r="B114" t="s">
        <v>19</v>
      </c>
      <c r="C114">
        <v>131</v>
      </c>
    </row>
    <row r="115" spans="1:3" x14ac:dyDescent="0.25">
      <c r="A115" t="s">
        <v>22</v>
      </c>
      <c r="B115" t="s">
        <v>19</v>
      </c>
      <c r="C115">
        <v>42</v>
      </c>
    </row>
    <row r="116" spans="1:3" x14ac:dyDescent="0.25">
      <c r="A116" t="s">
        <v>150</v>
      </c>
      <c r="B116" t="s">
        <v>19</v>
      </c>
      <c r="C116">
        <v>13</v>
      </c>
    </row>
    <row r="117" spans="1:3" x14ac:dyDescent="0.25">
      <c r="A117" t="s">
        <v>201</v>
      </c>
      <c r="B117" t="s">
        <v>19</v>
      </c>
      <c r="C117">
        <v>18</v>
      </c>
    </row>
    <row r="118" spans="1:3" x14ac:dyDescent="0.25">
      <c r="A118" t="s">
        <v>109</v>
      </c>
      <c r="B118" t="s">
        <v>19</v>
      </c>
      <c r="C118">
        <v>19</v>
      </c>
    </row>
    <row r="119" spans="1:3" x14ac:dyDescent="0.25">
      <c r="A119" t="s">
        <v>70</v>
      </c>
      <c r="B119" t="s">
        <v>19</v>
      </c>
      <c r="C119">
        <v>31</v>
      </c>
    </row>
    <row r="120" spans="1:3" x14ac:dyDescent="0.25">
      <c r="A120" t="s">
        <v>110</v>
      </c>
      <c r="B120" t="s">
        <v>19</v>
      </c>
      <c r="C120">
        <v>13</v>
      </c>
    </row>
    <row r="121" spans="1:3" x14ac:dyDescent="0.25">
      <c r="A121" t="s">
        <v>118</v>
      </c>
      <c r="B121" t="s">
        <v>30</v>
      </c>
      <c r="C121">
        <v>88</v>
      </c>
    </row>
    <row r="122" spans="1:3" x14ac:dyDescent="0.25">
      <c r="A122" t="s">
        <v>202</v>
      </c>
      <c r="B122" t="s">
        <v>19</v>
      </c>
      <c r="C122">
        <v>31</v>
      </c>
    </row>
    <row r="123" spans="1:3" x14ac:dyDescent="0.25">
      <c r="A123" t="s">
        <v>124</v>
      </c>
      <c r="B123" t="s">
        <v>30</v>
      </c>
      <c r="C123">
        <v>34</v>
      </c>
    </row>
    <row r="124" spans="1:3" x14ac:dyDescent="0.25">
      <c r="A124" t="s">
        <v>127</v>
      </c>
      <c r="B124" t="s">
        <v>19</v>
      </c>
      <c r="C124">
        <v>26</v>
      </c>
    </row>
    <row r="125" spans="1:3" x14ac:dyDescent="0.25">
      <c r="A125" t="s">
        <v>214</v>
      </c>
      <c r="B125" t="s">
        <v>19</v>
      </c>
      <c r="C125">
        <v>38</v>
      </c>
    </row>
    <row r="126" spans="1:3" x14ac:dyDescent="0.25">
      <c r="A126" t="s">
        <v>28</v>
      </c>
      <c r="B126" t="s">
        <v>19</v>
      </c>
      <c r="C126">
        <v>8</v>
      </c>
    </row>
    <row r="127" spans="1:3" x14ac:dyDescent="0.25">
      <c r="A127" t="s">
        <v>135</v>
      </c>
      <c r="B127" t="s">
        <v>19</v>
      </c>
      <c r="C127">
        <v>18</v>
      </c>
    </row>
    <row r="128" spans="1:3" x14ac:dyDescent="0.25">
      <c r="A128" t="s">
        <v>86</v>
      </c>
      <c r="B128" t="s">
        <v>19</v>
      </c>
      <c r="C128">
        <v>20</v>
      </c>
    </row>
    <row r="129" spans="1:3" x14ac:dyDescent="0.25">
      <c r="A129" t="s">
        <v>173</v>
      </c>
      <c r="B129" t="s">
        <v>19</v>
      </c>
      <c r="C129">
        <v>31</v>
      </c>
    </row>
    <row r="130" spans="1:3" s="12" customFormat="1" x14ac:dyDescent="0.25">
      <c r="A130" t="s">
        <v>165</v>
      </c>
      <c r="B130" t="s">
        <v>166</v>
      </c>
      <c r="C130">
        <v>28</v>
      </c>
    </row>
    <row r="131" spans="1:3" s="12" customFormat="1" x14ac:dyDescent="0.25">
      <c r="A131" t="s">
        <v>165</v>
      </c>
      <c r="B131" t="s">
        <v>167</v>
      </c>
      <c r="C131">
        <v>50</v>
      </c>
    </row>
    <row r="132" spans="1:3" x14ac:dyDescent="0.25">
      <c r="A132" t="s">
        <v>165</v>
      </c>
      <c r="B132" t="s">
        <v>19</v>
      </c>
      <c r="C132">
        <v>50</v>
      </c>
    </row>
    <row r="133" spans="1:3" x14ac:dyDescent="0.25">
      <c r="A133" t="s">
        <v>169</v>
      </c>
      <c r="B133" t="s">
        <v>19</v>
      </c>
      <c r="C133">
        <v>12</v>
      </c>
    </row>
    <row r="134" spans="1:3" x14ac:dyDescent="0.25">
      <c r="A134" t="s">
        <v>43</v>
      </c>
      <c r="B134" t="s">
        <v>19</v>
      </c>
      <c r="C134">
        <v>16</v>
      </c>
    </row>
    <row r="135" spans="1:3" x14ac:dyDescent="0.25">
      <c r="A135" t="s">
        <v>87</v>
      </c>
      <c r="B135" t="s">
        <v>19</v>
      </c>
      <c r="C135">
        <v>21</v>
      </c>
    </row>
    <row r="136" spans="1:3" x14ac:dyDescent="0.25">
      <c r="A136" t="s">
        <v>77</v>
      </c>
      <c r="B136" t="s">
        <v>19</v>
      </c>
      <c r="C136">
        <v>184</v>
      </c>
    </row>
    <row r="137" spans="1:3" ht="15" customHeight="1" x14ac:dyDescent="0.25">
      <c r="A137" t="s">
        <v>186</v>
      </c>
      <c r="B137" t="s">
        <v>19</v>
      </c>
      <c r="C137">
        <v>181</v>
      </c>
    </row>
    <row r="138" spans="1:3" ht="15" customHeight="1" x14ac:dyDescent="0.25">
      <c r="A138" t="s">
        <v>95</v>
      </c>
      <c r="B138" t="s">
        <v>19</v>
      </c>
      <c r="C138">
        <v>17</v>
      </c>
    </row>
    <row r="139" spans="1:3" x14ac:dyDescent="0.25">
      <c r="A139" t="s">
        <v>208</v>
      </c>
      <c r="B139" t="s">
        <v>30</v>
      </c>
      <c r="C139">
        <v>34</v>
      </c>
    </row>
    <row r="140" spans="1:3" x14ac:dyDescent="0.25">
      <c r="A140" t="s">
        <v>168</v>
      </c>
      <c r="B140" t="s">
        <v>19</v>
      </c>
      <c r="C140">
        <v>84</v>
      </c>
    </row>
    <row r="141" spans="1:3" x14ac:dyDescent="0.25">
      <c r="A141" t="s">
        <v>183</v>
      </c>
      <c r="B141" t="s">
        <v>19</v>
      </c>
      <c r="C141">
        <v>34</v>
      </c>
    </row>
    <row r="142" spans="1:3" x14ac:dyDescent="0.25">
      <c r="A142" t="s">
        <v>48</v>
      </c>
      <c r="B142" t="s">
        <v>49</v>
      </c>
      <c r="C142">
        <v>6</v>
      </c>
    </row>
    <row r="143" spans="1:3" x14ac:dyDescent="0.25">
      <c r="A143" t="s">
        <v>122</v>
      </c>
      <c r="B143" t="s">
        <v>19</v>
      </c>
      <c r="C143">
        <v>24</v>
      </c>
    </row>
    <row r="144" spans="1:3" x14ac:dyDescent="0.25">
      <c r="A144" t="s">
        <v>47</v>
      </c>
      <c r="B144" t="s">
        <v>19</v>
      </c>
      <c r="C144">
        <v>49</v>
      </c>
    </row>
    <row r="145" spans="1:3" x14ac:dyDescent="0.25">
      <c r="A145" t="s">
        <v>187</v>
      </c>
      <c r="B145" t="s">
        <v>19</v>
      </c>
      <c r="C145">
        <v>24</v>
      </c>
    </row>
    <row r="146" spans="1:3" x14ac:dyDescent="0.25">
      <c r="A146" t="s">
        <v>52</v>
      </c>
      <c r="B146" t="s">
        <v>49</v>
      </c>
      <c r="C146">
        <v>15</v>
      </c>
    </row>
    <row r="147" spans="1:3" x14ac:dyDescent="0.25">
      <c r="A147" t="s">
        <v>111</v>
      </c>
      <c r="B147" t="s">
        <v>19</v>
      </c>
      <c r="C147">
        <v>7</v>
      </c>
    </row>
    <row r="148" spans="1:3" x14ac:dyDescent="0.25">
      <c r="A148" t="s">
        <v>123</v>
      </c>
      <c r="B148" t="s">
        <v>19</v>
      </c>
      <c r="C148">
        <v>30</v>
      </c>
    </row>
    <row r="149" spans="1:3" x14ac:dyDescent="0.25">
      <c r="A149" t="s">
        <v>108</v>
      </c>
      <c r="B149" t="s">
        <v>19</v>
      </c>
      <c r="C149">
        <v>19</v>
      </c>
    </row>
    <row r="150" spans="1:3" x14ac:dyDescent="0.25">
      <c r="A150" t="s">
        <v>158</v>
      </c>
      <c r="B150" t="s">
        <v>159</v>
      </c>
      <c r="C150">
        <v>59</v>
      </c>
    </row>
    <row r="151" spans="1:3" x14ac:dyDescent="0.25">
      <c r="C151" s="4">
        <f>SUM(C2:C150)</f>
        <v>6640</v>
      </c>
    </row>
    <row r="152" spans="1:3" x14ac:dyDescent="0.25">
      <c r="C152" s="2">
        <f>MEDIAN(C2:C150)</f>
        <v>26</v>
      </c>
    </row>
    <row r="153" spans="1:3" x14ac:dyDescent="0.25">
      <c r="C153" s="2">
        <f>AVERAGE(C2:C150)</f>
        <v>44.563758389261743</v>
      </c>
    </row>
    <row r="156" spans="1:3" x14ac:dyDescent="0.25">
      <c r="A156" s="12"/>
    </row>
    <row r="157" spans="1:3" x14ac:dyDescent="0.25">
      <c r="A157" s="12"/>
    </row>
  </sheetData>
  <sortState xmlns:xlrd2="http://schemas.microsoft.com/office/spreadsheetml/2017/richdata2" ref="A2:C157">
    <sortCondition ref="A1"/>
  </sortState>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2C8FD-71F4-45B0-BBAE-DA205A2784EA}">
  <dimension ref="A1:AV212"/>
  <sheetViews>
    <sheetView topLeftCell="L1" workbookViewId="0">
      <selection activeCell="A2" sqref="A2:A30"/>
    </sheetView>
  </sheetViews>
  <sheetFormatPr defaultRowHeight="15" x14ac:dyDescent="0.25"/>
  <cols>
    <col min="1" max="1" width="26.7109375" customWidth="1"/>
    <col min="2" max="3" width="9.140625" style="13"/>
    <col min="6" max="6" width="9.140625" style="46"/>
    <col min="7" max="8" width="9.140625" style="13"/>
    <col min="11" max="11" width="9.140625" style="46"/>
    <col min="12" max="13" width="9.140625" style="13"/>
    <col min="16" max="16" width="9.140625" style="46"/>
    <col min="17" max="18" width="9.140625" style="13"/>
    <col min="21" max="21" width="9.140625" style="46"/>
    <col min="22" max="23" width="9.140625" style="13"/>
    <col min="26" max="26" width="9.140625" style="46"/>
    <col min="27" max="28" width="9.140625" style="13"/>
    <col min="31" max="31" width="9.140625" style="46"/>
    <col min="32" max="33" width="9.140625" style="13"/>
    <col min="36" max="36" width="9.140625" style="46"/>
    <col min="37" max="38" width="9.140625" style="13"/>
    <col min="41" max="41" width="9.140625" style="46"/>
  </cols>
  <sheetData>
    <row r="1" spans="1:48" x14ac:dyDescent="0.25">
      <c r="A1" s="43" t="s">
        <v>0</v>
      </c>
      <c r="B1" s="44" t="s">
        <v>402</v>
      </c>
      <c r="C1" s="44" t="s">
        <v>403</v>
      </c>
      <c r="D1" s="43" t="s">
        <v>404</v>
      </c>
      <c r="E1" s="43" t="s">
        <v>405</v>
      </c>
      <c r="F1" s="45" t="s">
        <v>406</v>
      </c>
      <c r="G1" s="44" t="s">
        <v>407</v>
      </c>
      <c r="H1" s="44" t="s">
        <v>408</v>
      </c>
      <c r="I1" s="43" t="s">
        <v>409</v>
      </c>
      <c r="J1" s="43" t="s">
        <v>410</v>
      </c>
      <c r="K1" s="45" t="s">
        <v>411</v>
      </c>
      <c r="L1" s="44" t="s">
        <v>412</v>
      </c>
      <c r="M1" s="44" t="s">
        <v>413</v>
      </c>
      <c r="N1" s="43" t="s">
        <v>347</v>
      </c>
      <c r="O1" s="43" t="s">
        <v>348</v>
      </c>
      <c r="P1" s="45" t="s">
        <v>349</v>
      </c>
      <c r="Q1" s="44" t="s">
        <v>414</v>
      </c>
      <c r="R1" s="44" t="s">
        <v>415</v>
      </c>
      <c r="S1" s="43" t="s">
        <v>350</v>
      </c>
      <c r="T1" s="43" t="s">
        <v>351</v>
      </c>
      <c r="U1" s="45" t="s">
        <v>352</v>
      </c>
      <c r="V1" s="44" t="s">
        <v>416</v>
      </c>
      <c r="W1" s="44" t="s">
        <v>417</v>
      </c>
      <c r="X1" s="43" t="s">
        <v>353</v>
      </c>
      <c r="Y1" s="43" t="s">
        <v>354</v>
      </c>
      <c r="Z1" s="45" t="s">
        <v>355</v>
      </c>
      <c r="AA1" s="44" t="s">
        <v>418</v>
      </c>
      <c r="AB1" s="44" t="s">
        <v>419</v>
      </c>
      <c r="AC1" s="43" t="s">
        <v>356</v>
      </c>
      <c r="AD1" s="43" t="s">
        <v>357</v>
      </c>
      <c r="AE1" s="45" t="s">
        <v>358</v>
      </c>
      <c r="AF1" s="44" t="s">
        <v>420</v>
      </c>
      <c r="AG1" s="44" t="s">
        <v>421</v>
      </c>
      <c r="AH1" s="43" t="s">
        <v>362</v>
      </c>
      <c r="AI1" s="43" t="s">
        <v>363</v>
      </c>
      <c r="AJ1" s="45" t="s">
        <v>364</v>
      </c>
      <c r="AK1" s="44" t="s">
        <v>422</v>
      </c>
      <c r="AL1" s="44" t="s">
        <v>423</v>
      </c>
      <c r="AM1" s="43" t="s">
        <v>359</v>
      </c>
      <c r="AN1" s="43" t="s">
        <v>360</v>
      </c>
      <c r="AO1" s="45" t="s">
        <v>361</v>
      </c>
      <c r="AP1" s="1" t="s">
        <v>281</v>
      </c>
      <c r="AQ1" s="1" t="s">
        <v>366</v>
      </c>
      <c r="AR1" s="1" t="s">
        <v>283</v>
      </c>
      <c r="AS1" s="1" t="s">
        <v>367</v>
      </c>
      <c r="AT1" s="1" t="s">
        <v>287</v>
      </c>
      <c r="AU1" s="1" t="s">
        <v>365</v>
      </c>
      <c r="AV1" s="1" t="s">
        <v>288</v>
      </c>
    </row>
    <row r="2" spans="1:48" x14ac:dyDescent="0.25">
      <c r="A2" t="s">
        <v>766</v>
      </c>
      <c r="B2" s="13">
        <v>11</v>
      </c>
      <c r="C2" s="13">
        <v>15</v>
      </c>
      <c r="D2">
        <v>12</v>
      </c>
      <c r="E2">
        <v>23</v>
      </c>
      <c r="F2" s="46">
        <f t="shared" ref="F2:F30" si="0">D2+E2</f>
        <v>35</v>
      </c>
      <c r="G2" s="13">
        <v>0</v>
      </c>
      <c r="H2" s="13">
        <v>1</v>
      </c>
      <c r="I2">
        <v>0</v>
      </c>
      <c r="J2">
        <v>0</v>
      </c>
      <c r="K2" s="46">
        <f t="shared" ref="K2:K30" si="1">I2+J2</f>
        <v>0</v>
      </c>
      <c r="L2" s="13">
        <v>2</v>
      </c>
      <c r="M2" s="13">
        <v>3</v>
      </c>
      <c r="N2">
        <v>0</v>
      </c>
      <c r="O2">
        <v>2</v>
      </c>
      <c r="P2" s="46">
        <f t="shared" ref="P2:P30" si="2">N2+O2</f>
        <v>2</v>
      </c>
      <c r="Q2" s="13">
        <v>5</v>
      </c>
      <c r="R2" s="13">
        <v>8</v>
      </c>
      <c r="S2">
        <v>5</v>
      </c>
      <c r="T2">
        <v>27</v>
      </c>
      <c r="U2" s="46">
        <f t="shared" ref="U2:U30" si="3">S2+T2</f>
        <v>32</v>
      </c>
      <c r="V2" s="13">
        <v>10</v>
      </c>
      <c r="W2" s="13">
        <v>16</v>
      </c>
      <c r="X2">
        <v>22</v>
      </c>
      <c r="Y2">
        <v>28</v>
      </c>
      <c r="Z2" s="46">
        <f t="shared" ref="Z2:Z30" si="4">X2+Y2</f>
        <v>50</v>
      </c>
      <c r="AA2" s="13">
        <v>0</v>
      </c>
      <c r="AB2" s="13">
        <v>2</v>
      </c>
      <c r="AC2">
        <v>0</v>
      </c>
      <c r="AD2">
        <v>3</v>
      </c>
      <c r="AE2" s="46">
        <f t="shared" ref="AE2:AE30" si="5">AC2+AD2</f>
        <v>3</v>
      </c>
      <c r="AF2" s="13">
        <v>1</v>
      </c>
      <c r="AG2" s="13">
        <v>1</v>
      </c>
      <c r="AH2">
        <v>1</v>
      </c>
      <c r="AI2">
        <v>0</v>
      </c>
      <c r="AJ2" s="46">
        <f t="shared" ref="AJ2:AJ30" si="6">AH2+AI2</f>
        <v>1</v>
      </c>
      <c r="AK2" s="13">
        <v>29</v>
      </c>
      <c r="AL2" s="13">
        <v>47</v>
      </c>
      <c r="AM2">
        <v>39</v>
      </c>
      <c r="AN2">
        <v>86</v>
      </c>
      <c r="AO2" s="46">
        <f t="shared" ref="AO2:AO30" si="7">F2+K2+P2+U2+Z2+AE2+AJ2</f>
        <v>123</v>
      </c>
      <c r="AP2" s="19">
        <f t="shared" ref="AP2:AP30" si="8">F2/AO2</f>
        <v>0.28455284552845528</v>
      </c>
      <c r="AQ2" s="19">
        <f t="shared" ref="AQ2:AQ30" si="9">K2/AO2</f>
        <v>0</v>
      </c>
      <c r="AR2" s="19">
        <f t="shared" ref="AR2:AR30" si="10">P2/AO2</f>
        <v>1.6260162601626018E-2</v>
      </c>
      <c r="AS2" s="19">
        <f t="shared" ref="AS2:AS30" si="11">P2/AO2</f>
        <v>1.6260162601626018E-2</v>
      </c>
      <c r="AT2" s="19">
        <f t="shared" ref="AT2:AT30" si="12">Z2/AO2</f>
        <v>0.4065040650406504</v>
      </c>
      <c r="AU2" s="19">
        <f t="shared" ref="AU2:AU30" si="13">AE2/AO2</f>
        <v>2.4390243902439025E-2</v>
      </c>
      <c r="AV2" s="19">
        <f t="shared" ref="AV2:AV30" si="14">AJ2/AO2</f>
        <v>8.130081300813009E-3</v>
      </c>
    </row>
    <row r="3" spans="1:48" x14ac:dyDescent="0.25">
      <c r="A3" t="s">
        <v>767</v>
      </c>
      <c r="B3" s="13">
        <v>12</v>
      </c>
      <c r="C3" s="13">
        <v>22</v>
      </c>
      <c r="D3">
        <v>11</v>
      </c>
      <c r="E3">
        <v>20</v>
      </c>
      <c r="F3" s="46">
        <f t="shared" si="0"/>
        <v>31</v>
      </c>
      <c r="K3" s="46">
        <f t="shared" si="1"/>
        <v>0</v>
      </c>
      <c r="P3" s="46">
        <f t="shared" si="2"/>
        <v>0</v>
      </c>
      <c r="U3" s="46">
        <f t="shared" si="3"/>
        <v>0</v>
      </c>
      <c r="V3" s="13">
        <v>3</v>
      </c>
      <c r="W3" s="13">
        <v>6</v>
      </c>
      <c r="X3">
        <v>1</v>
      </c>
      <c r="Y3">
        <v>6</v>
      </c>
      <c r="Z3" s="46">
        <f t="shared" si="4"/>
        <v>7</v>
      </c>
      <c r="AE3" s="46">
        <f t="shared" si="5"/>
        <v>0</v>
      </c>
      <c r="AJ3" s="46">
        <f t="shared" si="6"/>
        <v>0</v>
      </c>
      <c r="AK3" s="13">
        <v>16</v>
      </c>
      <c r="AL3" s="13">
        <v>29</v>
      </c>
      <c r="AM3">
        <v>12</v>
      </c>
      <c r="AN3">
        <v>27</v>
      </c>
      <c r="AO3" s="46">
        <f t="shared" si="7"/>
        <v>38</v>
      </c>
      <c r="AP3" s="19">
        <f t="shared" si="8"/>
        <v>0.81578947368421051</v>
      </c>
      <c r="AQ3" s="19">
        <f t="shared" si="9"/>
        <v>0</v>
      </c>
      <c r="AR3" s="19">
        <f t="shared" si="10"/>
        <v>0</v>
      </c>
      <c r="AS3" s="19">
        <f t="shared" si="11"/>
        <v>0</v>
      </c>
      <c r="AT3" s="19">
        <f t="shared" si="12"/>
        <v>0.18421052631578946</v>
      </c>
      <c r="AU3" s="19">
        <f t="shared" si="13"/>
        <v>0</v>
      </c>
      <c r="AV3" s="19">
        <f t="shared" si="14"/>
        <v>0</v>
      </c>
    </row>
    <row r="4" spans="1:48" x14ac:dyDescent="0.25">
      <c r="A4" t="s">
        <v>768</v>
      </c>
      <c r="B4" s="13">
        <v>2</v>
      </c>
      <c r="C4" s="13">
        <v>2</v>
      </c>
      <c r="D4">
        <v>1</v>
      </c>
      <c r="E4">
        <v>6</v>
      </c>
      <c r="F4" s="46">
        <f t="shared" si="0"/>
        <v>7</v>
      </c>
      <c r="G4" s="13">
        <v>0</v>
      </c>
      <c r="H4" s="13">
        <v>0</v>
      </c>
      <c r="I4">
        <v>0</v>
      </c>
      <c r="J4">
        <v>0</v>
      </c>
      <c r="K4" s="46">
        <f t="shared" si="1"/>
        <v>0</v>
      </c>
      <c r="L4" s="13">
        <v>0</v>
      </c>
      <c r="M4" s="13">
        <v>2</v>
      </c>
      <c r="N4">
        <v>1</v>
      </c>
      <c r="O4">
        <v>3</v>
      </c>
      <c r="P4" s="46">
        <f t="shared" si="2"/>
        <v>4</v>
      </c>
      <c r="Q4" s="13">
        <v>3</v>
      </c>
      <c r="R4" s="13">
        <v>2</v>
      </c>
      <c r="S4">
        <v>0</v>
      </c>
      <c r="T4">
        <v>3</v>
      </c>
      <c r="U4" s="46">
        <f t="shared" si="3"/>
        <v>3</v>
      </c>
      <c r="V4" s="13">
        <v>13</v>
      </c>
      <c r="W4" s="13">
        <v>13</v>
      </c>
      <c r="X4">
        <v>11</v>
      </c>
      <c r="Y4">
        <v>14</v>
      </c>
      <c r="Z4" s="46">
        <f t="shared" si="4"/>
        <v>25</v>
      </c>
      <c r="AA4" s="13">
        <v>6</v>
      </c>
      <c r="AB4" s="13">
        <v>7</v>
      </c>
      <c r="AC4">
        <v>4</v>
      </c>
      <c r="AD4">
        <v>5</v>
      </c>
      <c r="AE4" s="46">
        <f t="shared" si="5"/>
        <v>9</v>
      </c>
      <c r="AF4" s="13">
        <v>2</v>
      </c>
      <c r="AG4" s="13">
        <v>2</v>
      </c>
      <c r="AH4">
        <v>5</v>
      </c>
      <c r="AI4">
        <v>0</v>
      </c>
      <c r="AJ4" s="46">
        <f t="shared" si="6"/>
        <v>5</v>
      </c>
      <c r="AK4" s="13">
        <v>25</v>
      </c>
      <c r="AL4" s="13">
        <v>28</v>
      </c>
      <c r="AM4">
        <v>18</v>
      </c>
      <c r="AN4">
        <v>32</v>
      </c>
      <c r="AO4" s="46">
        <f t="shared" si="7"/>
        <v>53</v>
      </c>
      <c r="AP4" s="19">
        <f t="shared" si="8"/>
        <v>0.13207547169811321</v>
      </c>
      <c r="AQ4" s="19">
        <f t="shared" si="9"/>
        <v>0</v>
      </c>
      <c r="AR4" s="19">
        <f t="shared" si="10"/>
        <v>7.5471698113207544E-2</v>
      </c>
      <c r="AS4" s="19">
        <f t="shared" si="11"/>
        <v>7.5471698113207544E-2</v>
      </c>
      <c r="AT4" s="19">
        <f t="shared" si="12"/>
        <v>0.47169811320754718</v>
      </c>
      <c r="AU4" s="19">
        <f t="shared" si="13"/>
        <v>0.16981132075471697</v>
      </c>
      <c r="AV4" s="19">
        <f t="shared" si="14"/>
        <v>9.4339622641509441E-2</v>
      </c>
    </row>
    <row r="5" spans="1:48" x14ac:dyDescent="0.25">
      <c r="A5" t="s">
        <v>769</v>
      </c>
      <c r="B5" s="13">
        <v>16</v>
      </c>
      <c r="C5" s="13">
        <v>79</v>
      </c>
      <c r="D5">
        <v>17</v>
      </c>
      <c r="E5">
        <v>80</v>
      </c>
      <c r="F5" s="46">
        <f t="shared" si="0"/>
        <v>97</v>
      </c>
      <c r="G5" s="13">
        <v>0</v>
      </c>
      <c r="H5" s="13">
        <v>0</v>
      </c>
      <c r="I5">
        <v>0</v>
      </c>
      <c r="J5">
        <v>0</v>
      </c>
      <c r="K5" s="46">
        <f t="shared" si="1"/>
        <v>0</v>
      </c>
      <c r="L5" s="13">
        <v>0</v>
      </c>
      <c r="M5" s="13">
        <v>0</v>
      </c>
      <c r="N5">
        <v>0</v>
      </c>
      <c r="O5">
        <v>0</v>
      </c>
      <c r="P5" s="46">
        <f t="shared" si="2"/>
        <v>0</v>
      </c>
      <c r="Q5" s="13">
        <v>0</v>
      </c>
      <c r="R5" s="13">
        <v>0</v>
      </c>
      <c r="S5">
        <v>0</v>
      </c>
      <c r="T5">
        <v>0</v>
      </c>
      <c r="U5" s="46">
        <f t="shared" si="3"/>
        <v>0</v>
      </c>
      <c r="V5" s="13">
        <v>0</v>
      </c>
      <c r="W5" s="13">
        <v>0</v>
      </c>
      <c r="X5">
        <v>0</v>
      </c>
      <c r="Y5">
        <v>0</v>
      </c>
      <c r="Z5" s="46">
        <f t="shared" si="4"/>
        <v>0</v>
      </c>
      <c r="AA5" s="13">
        <v>0</v>
      </c>
      <c r="AB5" s="13">
        <v>0</v>
      </c>
      <c r="AC5">
        <v>0</v>
      </c>
      <c r="AD5">
        <v>0</v>
      </c>
      <c r="AE5" s="46">
        <f t="shared" si="5"/>
        <v>0</v>
      </c>
      <c r="AF5" s="13">
        <v>0</v>
      </c>
      <c r="AG5" s="13">
        <v>1</v>
      </c>
      <c r="AH5">
        <v>0</v>
      </c>
      <c r="AI5">
        <v>0</v>
      </c>
      <c r="AJ5" s="46">
        <f t="shared" si="6"/>
        <v>0</v>
      </c>
      <c r="AK5" s="13">
        <v>16</v>
      </c>
      <c r="AL5" s="13">
        <v>79</v>
      </c>
      <c r="AM5">
        <v>17</v>
      </c>
      <c r="AN5">
        <v>80</v>
      </c>
      <c r="AO5" s="46">
        <f t="shared" si="7"/>
        <v>97</v>
      </c>
      <c r="AP5" s="19">
        <f t="shared" si="8"/>
        <v>1</v>
      </c>
      <c r="AQ5" s="19">
        <f t="shared" si="9"/>
        <v>0</v>
      </c>
      <c r="AR5" s="19">
        <f t="shared" si="10"/>
        <v>0</v>
      </c>
      <c r="AS5" s="19">
        <f t="shared" si="11"/>
        <v>0</v>
      </c>
      <c r="AT5" s="19">
        <f t="shared" si="12"/>
        <v>0</v>
      </c>
      <c r="AU5" s="19">
        <f t="shared" si="13"/>
        <v>0</v>
      </c>
      <c r="AV5" s="19">
        <f t="shared" si="14"/>
        <v>0</v>
      </c>
    </row>
    <row r="6" spans="1:48" x14ac:dyDescent="0.25">
      <c r="A6" t="s">
        <v>770</v>
      </c>
      <c r="B6" s="13">
        <v>7</v>
      </c>
      <c r="C6" s="13">
        <v>6</v>
      </c>
      <c r="D6">
        <v>7</v>
      </c>
      <c r="E6">
        <v>5</v>
      </c>
      <c r="F6" s="46">
        <f t="shared" si="0"/>
        <v>12</v>
      </c>
      <c r="G6" s="13">
        <v>12</v>
      </c>
      <c r="H6" s="13">
        <v>27</v>
      </c>
      <c r="I6">
        <v>11</v>
      </c>
      <c r="J6">
        <v>28</v>
      </c>
      <c r="K6" s="46">
        <f t="shared" si="1"/>
        <v>39</v>
      </c>
      <c r="L6" s="13">
        <v>3</v>
      </c>
      <c r="M6" s="13">
        <v>4</v>
      </c>
      <c r="N6">
        <v>2</v>
      </c>
      <c r="O6">
        <v>3</v>
      </c>
      <c r="P6" s="46">
        <f t="shared" si="2"/>
        <v>5</v>
      </c>
      <c r="Q6" s="13">
        <v>27</v>
      </c>
      <c r="R6" s="13">
        <v>65</v>
      </c>
      <c r="S6">
        <v>28</v>
      </c>
      <c r="T6">
        <v>68</v>
      </c>
      <c r="U6" s="46">
        <f t="shared" si="3"/>
        <v>96</v>
      </c>
      <c r="V6" s="13">
        <v>29</v>
      </c>
      <c r="W6" s="13">
        <v>57</v>
      </c>
      <c r="X6">
        <v>30</v>
      </c>
      <c r="Y6">
        <v>58</v>
      </c>
      <c r="Z6" s="46">
        <f t="shared" si="4"/>
        <v>88</v>
      </c>
      <c r="AA6" s="13">
        <v>2</v>
      </c>
      <c r="AB6" s="13">
        <v>10</v>
      </c>
      <c r="AC6">
        <v>1</v>
      </c>
      <c r="AD6">
        <v>11</v>
      </c>
      <c r="AE6" s="46">
        <f t="shared" si="5"/>
        <v>12</v>
      </c>
      <c r="AF6" s="13">
        <v>1</v>
      </c>
      <c r="AG6" s="13">
        <v>4</v>
      </c>
      <c r="AH6">
        <v>0</v>
      </c>
      <c r="AI6">
        <v>4</v>
      </c>
      <c r="AJ6" s="46">
        <f t="shared" si="6"/>
        <v>4</v>
      </c>
      <c r="AK6" s="13">
        <v>83</v>
      </c>
      <c r="AL6" s="13">
        <v>172</v>
      </c>
      <c r="AM6">
        <v>81</v>
      </c>
      <c r="AN6">
        <v>176</v>
      </c>
      <c r="AO6" s="46">
        <f t="shared" si="7"/>
        <v>256</v>
      </c>
      <c r="AP6" s="19">
        <f t="shared" si="8"/>
        <v>4.6875E-2</v>
      </c>
      <c r="AQ6" s="19">
        <f t="shared" si="9"/>
        <v>0.15234375</v>
      </c>
      <c r="AR6" s="19">
        <f t="shared" si="10"/>
        <v>1.953125E-2</v>
      </c>
      <c r="AS6" s="19">
        <f t="shared" si="11"/>
        <v>1.953125E-2</v>
      </c>
      <c r="AT6" s="19">
        <f t="shared" si="12"/>
        <v>0.34375</v>
      </c>
      <c r="AU6" s="19">
        <f t="shared" si="13"/>
        <v>4.6875E-2</v>
      </c>
      <c r="AV6" s="19">
        <f t="shared" si="14"/>
        <v>1.5625E-2</v>
      </c>
    </row>
    <row r="7" spans="1:48" x14ac:dyDescent="0.25">
      <c r="A7" t="s">
        <v>771</v>
      </c>
      <c r="B7" s="13">
        <v>20</v>
      </c>
      <c r="C7" s="13">
        <v>43</v>
      </c>
      <c r="D7">
        <v>17</v>
      </c>
      <c r="E7">
        <v>26</v>
      </c>
      <c r="F7" s="46">
        <f t="shared" si="0"/>
        <v>43</v>
      </c>
      <c r="K7" s="46">
        <f t="shared" si="1"/>
        <v>0</v>
      </c>
      <c r="P7" s="46">
        <f t="shared" si="2"/>
        <v>0</v>
      </c>
      <c r="Q7" s="13">
        <v>2</v>
      </c>
      <c r="R7" s="13">
        <v>1</v>
      </c>
      <c r="S7">
        <v>3</v>
      </c>
      <c r="T7">
        <v>2</v>
      </c>
      <c r="U7" s="46">
        <f t="shared" si="3"/>
        <v>5</v>
      </c>
      <c r="V7" s="13">
        <v>29</v>
      </c>
      <c r="W7" s="13">
        <v>46</v>
      </c>
      <c r="X7">
        <v>18</v>
      </c>
      <c r="Y7">
        <v>37</v>
      </c>
      <c r="Z7" s="46">
        <f t="shared" si="4"/>
        <v>55</v>
      </c>
      <c r="AA7" s="13">
        <v>12</v>
      </c>
      <c r="AB7" s="13">
        <v>6</v>
      </c>
      <c r="AC7">
        <v>8</v>
      </c>
      <c r="AD7">
        <v>3</v>
      </c>
      <c r="AE7" s="46">
        <f t="shared" si="5"/>
        <v>11</v>
      </c>
      <c r="AF7" s="13">
        <v>0</v>
      </c>
      <c r="AG7" s="13">
        <v>2</v>
      </c>
      <c r="AH7">
        <v>0</v>
      </c>
      <c r="AI7">
        <v>1</v>
      </c>
      <c r="AJ7" s="46">
        <f t="shared" si="6"/>
        <v>1</v>
      </c>
      <c r="AK7" s="13">
        <v>66</v>
      </c>
      <c r="AL7" s="13">
        <v>99</v>
      </c>
      <c r="AM7">
        <v>48</v>
      </c>
      <c r="AN7">
        <v>72</v>
      </c>
      <c r="AO7" s="46">
        <f t="shared" si="7"/>
        <v>115</v>
      </c>
      <c r="AP7" s="19">
        <f t="shared" si="8"/>
        <v>0.37391304347826088</v>
      </c>
      <c r="AQ7" s="19">
        <f t="shared" si="9"/>
        <v>0</v>
      </c>
      <c r="AR7" s="19">
        <f t="shared" si="10"/>
        <v>0</v>
      </c>
      <c r="AS7" s="19">
        <f t="shared" si="11"/>
        <v>0</v>
      </c>
      <c r="AT7" s="19">
        <f t="shared" si="12"/>
        <v>0.47826086956521741</v>
      </c>
      <c r="AU7" s="19">
        <f t="shared" si="13"/>
        <v>9.5652173913043481E-2</v>
      </c>
      <c r="AV7" s="19">
        <f t="shared" si="14"/>
        <v>8.6956521739130436E-3</v>
      </c>
    </row>
    <row r="8" spans="1:48" x14ac:dyDescent="0.25">
      <c r="A8" t="s">
        <v>772</v>
      </c>
      <c r="B8" s="13">
        <v>7</v>
      </c>
      <c r="C8" s="13">
        <v>11</v>
      </c>
      <c r="D8">
        <v>6</v>
      </c>
      <c r="E8">
        <v>9</v>
      </c>
      <c r="F8" s="46">
        <f t="shared" si="0"/>
        <v>15</v>
      </c>
      <c r="G8" s="13">
        <v>0</v>
      </c>
      <c r="H8" s="13">
        <v>0</v>
      </c>
      <c r="I8">
        <v>0</v>
      </c>
      <c r="J8">
        <v>0</v>
      </c>
      <c r="K8" s="46">
        <f t="shared" si="1"/>
        <v>0</v>
      </c>
      <c r="L8" s="13">
        <v>1</v>
      </c>
      <c r="M8" s="13">
        <v>0</v>
      </c>
      <c r="N8">
        <v>3</v>
      </c>
      <c r="O8">
        <v>0</v>
      </c>
      <c r="P8" s="46">
        <f t="shared" si="2"/>
        <v>3</v>
      </c>
      <c r="Q8" s="13">
        <v>1</v>
      </c>
      <c r="R8" s="13">
        <v>1</v>
      </c>
      <c r="S8">
        <v>1</v>
      </c>
      <c r="T8">
        <v>0</v>
      </c>
      <c r="U8" s="46">
        <f t="shared" si="3"/>
        <v>1</v>
      </c>
      <c r="V8" s="13">
        <v>18</v>
      </c>
      <c r="W8" s="13">
        <v>19</v>
      </c>
      <c r="X8">
        <v>19</v>
      </c>
      <c r="Y8">
        <v>22</v>
      </c>
      <c r="Z8" s="46">
        <f t="shared" si="4"/>
        <v>41</v>
      </c>
      <c r="AA8" s="13">
        <v>0</v>
      </c>
      <c r="AB8" s="13">
        <v>0</v>
      </c>
      <c r="AC8">
        <v>0</v>
      </c>
      <c r="AD8">
        <v>0</v>
      </c>
      <c r="AE8" s="46">
        <f t="shared" si="5"/>
        <v>0</v>
      </c>
      <c r="AF8" s="13">
        <v>0</v>
      </c>
      <c r="AG8" s="13">
        <v>0</v>
      </c>
      <c r="AH8">
        <v>0</v>
      </c>
      <c r="AI8">
        <v>0</v>
      </c>
      <c r="AJ8" s="46">
        <f t="shared" si="6"/>
        <v>0</v>
      </c>
      <c r="AK8" s="13">
        <v>28</v>
      </c>
      <c r="AL8" s="13">
        <v>32</v>
      </c>
      <c r="AM8">
        <v>30</v>
      </c>
      <c r="AN8">
        <v>32</v>
      </c>
      <c r="AO8" s="46">
        <f t="shared" si="7"/>
        <v>60</v>
      </c>
      <c r="AP8" s="19">
        <f t="shared" si="8"/>
        <v>0.25</v>
      </c>
      <c r="AQ8" s="19">
        <f t="shared" si="9"/>
        <v>0</v>
      </c>
      <c r="AR8" s="19">
        <f t="shared" si="10"/>
        <v>0.05</v>
      </c>
      <c r="AS8" s="19">
        <f t="shared" si="11"/>
        <v>0.05</v>
      </c>
      <c r="AT8" s="19">
        <f t="shared" si="12"/>
        <v>0.68333333333333335</v>
      </c>
      <c r="AU8" s="19">
        <f t="shared" si="13"/>
        <v>0</v>
      </c>
      <c r="AV8" s="19">
        <f t="shared" si="14"/>
        <v>0</v>
      </c>
    </row>
    <row r="9" spans="1:48" x14ac:dyDescent="0.25">
      <c r="A9" t="s">
        <v>773</v>
      </c>
      <c r="B9" s="13">
        <v>5</v>
      </c>
      <c r="F9" s="46">
        <f t="shared" si="0"/>
        <v>0</v>
      </c>
      <c r="G9" s="13">
        <v>1</v>
      </c>
      <c r="K9" s="46">
        <f t="shared" si="1"/>
        <v>0</v>
      </c>
      <c r="P9" s="46">
        <f t="shared" si="2"/>
        <v>0</v>
      </c>
      <c r="Q9" s="13">
        <v>9</v>
      </c>
      <c r="R9" s="13">
        <v>7</v>
      </c>
      <c r="U9" s="46">
        <f t="shared" si="3"/>
        <v>0</v>
      </c>
      <c r="V9" s="13">
        <v>11</v>
      </c>
      <c r="W9" s="13">
        <v>2</v>
      </c>
      <c r="Z9" s="46">
        <f t="shared" si="4"/>
        <v>0</v>
      </c>
      <c r="AA9" s="13">
        <v>2</v>
      </c>
      <c r="AB9" s="13">
        <v>1</v>
      </c>
      <c r="AE9" s="46">
        <f t="shared" si="5"/>
        <v>0</v>
      </c>
      <c r="AF9" s="13">
        <v>3</v>
      </c>
      <c r="AG9" s="13">
        <v>2</v>
      </c>
      <c r="AH9">
        <v>4</v>
      </c>
      <c r="AI9">
        <v>2</v>
      </c>
      <c r="AJ9" s="46">
        <f t="shared" si="6"/>
        <v>6</v>
      </c>
      <c r="AK9" s="13">
        <v>29</v>
      </c>
      <c r="AL9" s="13">
        <v>10</v>
      </c>
      <c r="AO9" s="46">
        <f t="shared" si="7"/>
        <v>6</v>
      </c>
      <c r="AP9" s="19">
        <f t="shared" si="8"/>
        <v>0</v>
      </c>
      <c r="AQ9" s="19">
        <f t="shared" si="9"/>
        <v>0</v>
      </c>
      <c r="AR9" s="19">
        <f t="shared" si="10"/>
        <v>0</v>
      </c>
      <c r="AS9" s="19">
        <f t="shared" si="11"/>
        <v>0</v>
      </c>
      <c r="AT9" s="19">
        <f t="shared" si="12"/>
        <v>0</v>
      </c>
      <c r="AU9" s="19">
        <f t="shared" si="13"/>
        <v>0</v>
      </c>
      <c r="AV9" s="19">
        <f t="shared" si="14"/>
        <v>1</v>
      </c>
    </row>
    <row r="10" spans="1:48" x14ac:dyDescent="0.25">
      <c r="A10" t="s">
        <v>774</v>
      </c>
      <c r="B10" s="13">
        <v>0</v>
      </c>
      <c r="C10" s="13">
        <v>0</v>
      </c>
      <c r="D10">
        <v>3</v>
      </c>
      <c r="E10">
        <v>0</v>
      </c>
      <c r="F10" s="46">
        <f t="shared" si="0"/>
        <v>3</v>
      </c>
      <c r="G10" s="13">
        <v>0</v>
      </c>
      <c r="H10" s="13">
        <v>0</v>
      </c>
      <c r="I10">
        <v>1</v>
      </c>
      <c r="J10">
        <v>0</v>
      </c>
      <c r="K10" s="46">
        <f t="shared" si="1"/>
        <v>1</v>
      </c>
      <c r="L10" s="13">
        <v>0</v>
      </c>
      <c r="M10" s="13">
        <v>0</v>
      </c>
      <c r="N10">
        <v>0</v>
      </c>
      <c r="O10">
        <v>0</v>
      </c>
      <c r="P10" s="46">
        <f t="shared" si="2"/>
        <v>0</v>
      </c>
      <c r="Q10" s="13">
        <v>3</v>
      </c>
      <c r="R10" s="13">
        <v>5</v>
      </c>
      <c r="S10">
        <v>3</v>
      </c>
      <c r="T10">
        <v>3</v>
      </c>
      <c r="U10" s="46">
        <f t="shared" si="3"/>
        <v>6</v>
      </c>
      <c r="V10" s="13">
        <v>0</v>
      </c>
      <c r="W10" s="13">
        <v>2</v>
      </c>
      <c r="X10">
        <v>2</v>
      </c>
      <c r="Y10">
        <v>2</v>
      </c>
      <c r="Z10" s="46">
        <f t="shared" si="4"/>
        <v>4</v>
      </c>
      <c r="AA10" s="13">
        <v>1</v>
      </c>
      <c r="AB10" s="13">
        <v>0</v>
      </c>
      <c r="AC10">
        <v>1</v>
      </c>
      <c r="AD10">
        <v>0</v>
      </c>
      <c r="AE10" s="46">
        <f t="shared" si="5"/>
        <v>1</v>
      </c>
      <c r="AF10" s="13">
        <v>1</v>
      </c>
      <c r="AG10" s="13">
        <v>0</v>
      </c>
      <c r="AH10">
        <v>1</v>
      </c>
      <c r="AI10">
        <v>0</v>
      </c>
      <c r="AJ10" s="46">
        <f t="shared" si="6"/>
        <v>1</v>
      </c>
      <c r="AK10" s="13">
        <v>4</v>
      </c>
      <c r="AL10" s="13">
        <v>7</v>
      </c>
      <c r="AM10">
        <v>10</v>
      </c>
      <c r="AN10">
        <v>6</v>
      </c>
      <c r="AO10" s="46">
        <f t="shared" si="7"/>
        <v>16</v>
      </c>
      <c r="AP10" s="19">
        <f t="shared" si="8"/>
        <v>0.1875</v>
      </c>
      <c r="AQ10" s="19">
        <f t="shared" si="9"/>
        <v>6.25E-2</v>
      </c>
      <c r="AR10" s="19">
        <f t="shared" si="10"/>
        <v>0</v>
      </c>
      <c r="AS10" s="19">
        <f t="shared" si="11"/>
        <v>0</v>
      </c>
      <c r="AT10" s="19">
        <f t="shared" si="12"/>
        <v>0.25</v>
      </c>
      <c r="AU10" s="19">
        <f t="shared" si="13"/>
        <v>6.25E-2</v>
      </c>
      <c r="AV10" s="19">
        <f t="shared" si="14"/>
        <v>6.25E-2</v>
      </c>
    </row>
    <row r="11" spans="1:48" x14ac:dyDescent="0.25">
      <c r="A11" t="s">
        <v>775</v>
      </c>
      <c r="B11" s="13">
        <v>5</v>
      </c>
      <c r="C11" s="13">
        <v>4</v>
      </c>
      <c r="D11">
        <v>3</v>
      </c>
      <c r="E11">
        <v>6</v>
      </c>
      <c r="F11" s="46">
        <f t="shared" si="0"/>
        <v>9</v>
      </c>
      <c r="G11" s="13">
        <v>2</v>
      </c>
      <c r="H11" s="13">
        <v>3</v>
      </c>
      <c r="I11">
        <v>3</v>
      </c>
      <c r="J11">
        <v>3</v>
      </c>
      <c r="K11" s="46">
        <f t="shared" si="1"/>
        <v>6</v>
      </c>
      <c r="L11" s="13">
        <v>2</v>
      </c>
      <c r="M11" s="13">
        <v>3</v>
      </c>
      <c r="N11">
        <v>1</v>
      </c>
      <c r="O11">
        <v>3</v>
      </c>
      <c r="P11" s="46">
        <f t="shared" si="2"/>
        <v>4</v>
      </c>
      <c r="Q11" s="13">
        <v>3</v>
      </c>
      <c r="R11" s="13">
        <v>2</v>
      </c>
      <c r="S11">
        <v>3</v>
      </c>
      <c r="T11">
        <v>6</v>
      </c>
      <c r="U11" s="46">
        <f t="shared" si="3"/>
        <v>9</v>
      </c>
      <c r="V11" s="13">
        <v>27</v>
      </c>
      <c r="W11" s="13">
        <v>41</v>
      </c>
      <c r="X11">
        <v>34</v>
      </c>
      <c r="Y11">
        <v>48</v>
      </c>
      <c r="Z11" s="46">
        <f t="shared" si="4"/>
        <v>82</v>
      </c>
      <c r="AA11" s="13">
        <v>1</v>
      </c>
      <c r="AB11" s="13">
        <v>0</v>
      </c>
      <c r="AC11">
        <v>1</v>
      </c>
      <c r="AD11">
        <v>1</v>
      </c>
      <c r="AE11" s="46">
        <f t="shared" si="5"/>
        <v>2</v>
      </c>
      <c r="AJ11" s="46">
        <f t="shared" si="6"/>
        <v>0</v>
      </c>
      <c r="AK11" s="13">
        <v>43</v>
      </c>
      <c r="AL11" s="13">
        <v>57</v>
      </c>
      <c r="AM11">
        <v>50</v>
      </c>
      <c r="AN11">
        <v>70</v>
      </c>
      <c r="AO11" s="46">
        <f t="shared" si="7"/>
        <v>112</v>
      </c>
      <c r="AP11" s="19">
        <f t="shared" si="8"/>
        <v>8.0357142857142863E-2</v>
      </c>
      <c r="AQ11" s="19">
        <f t="shared" si="9"/>
        <v>5.3571428571428568E-2</v>
      </c>
      <c r="AR11" s="19">
        <f t="shared" si="10"/>
        <v>3.5714285714285712E-2</v>
      </c>
      <c r="AS11" s="19">
        <f t="shared" si="11"/>
        <v>3.5714285714285712E-2</v>
      </c>
      <c r="AT11" s="19">
        <f t="shared" si="12"/>
        <v>0.7321428571428571</v>
      </c>
      <c r="AU11" s="19">
        <f t="shared" si="13"/>
        <v>1.7857142857142856E-2</v>
      </c>
      <c r="AV11" s="19">
        <f t="shared" si="14"/>
        <v>0</v>
      </c>
    </row>
    <row r="12" spans="1:48" x14ac:dyDescent="0.25">
      <c r="A12" t="s">
        <v>776</v>
      </c>
      <c r="B12" s="13">
        <v>21</v>
      </c>
      <c r="C12" s="13">
        <v>56</v>
      </c>
      <c r="D12">
        <v>22</v>
      </c>
      <c r="E12">
        <v>35</v>
      </c>
      <c r="F12" s="46">
        <f t="shared" si="0"/>
        <v>57</v>
      </c>
      <c r="G12" s="13">
        <v>0</v>
      </c>
      <c r="H12" s="13">
        <v>0</v>
      </c>
      <c r="I12">
        <v>0</v>
      </c>
      <c r="J12">
        <v>0</v>
      </c>
      <c r="K12" s="46">
        <f t="shared" si="1"/>
        <v>0</v>
      </c>
      <c r="L12" s="13">
        <v>0</v>
      </c>
      <c r="M12" s="13">
        <v>0</v>
      </c>
      <c r="N12">
        <v>0</v>
      </c>
      <c r="O12">
        <v>0</v>
      </c>
      <c r="P12" s="46">
        <f t="shared" si="2"/>
        <v>0</v>
      </c>
      <c r="Q12" s="13">
        <v>0</v>
      </c>
      <c r="R12" s="13">
        <v>0</v>
      </c>
      <c r="S12">
        <v>0</v>
      </c>
      <c r="T12">
        <v>0</v>
      </c>
      <c r="U12" s="46">
        <f t="shared" si="3"/>
        <v>0</v>
      </c>
      <c r="V12" s="13">
        <v>0</v>
      </c>
      <c r="W12" s="13">
        <v>1</v>
      </c>
      <c r="X12">
        <v>1</v>
      </c>
      <c r="Y12">
        <v>2</v>
      </c>
      <c r="Z12" s="46">
        <f t="shared" si="4"/>
        <v>3</v>
      </c>
      <c r="AA12" s="13">
        <v>1</v>
      </c>
      <c r="AB12" s="13">
        <v>0</v>
      </c>
      <c r="AC12">
        <v>1</v>
      </c>
      <c r="AD12">
        <v>0</v>
      </c>
      <c r="AE12" s="46">
        <f t="shared" si="5"/>
        <v>1</v>
      </c>
      <c r="AF12" s="13">
        <v>0</v>
      </c>
      <c r="AG12" s="13">
        <v>0</v>
      </c>
      <c r="AH12">
        <v>0</v>
      </c>
      <c r="AI12">
        <v>0</v>
      </c>
      <c r="AJ12" s="46">
        <f t="shared" si="6"/>
        <v>0</v>
      </c>
      <c r="AK12" s="13">
        <v>22</v>
      </c>
      <c r="AL12" s="13">
        <v>57</v>
      </c>
      <c r="AM12">
        <v>24</v>
      </c>
      <c r="AN12">
        <v>37</v>
      </c>
      <c r="AO12" s="46">
        <f t="shared" si="7"/>
        <v>61</v>
      </c>
      <c r="AP12" s="19">
        <f t="shared" si="8"/>
        <v>0.93442622950819676</v>
      </c>
      <c r="AQ12" s="19">
        <f t="shared" si="9"/>
        <v>0</v>
      </c>
      <c r="AR12" s="19">
        <f t="shared" si="10"/>
        <v>0</v>
      </c>
      <c r="AS12" s="19">
        <f t="shared" si="11"/>
        <v>0</v>
      </c>
      <c r="AT12" s="19">
        <f t="shared" si="12"/>
        <v>4.9180327868852458E-2</v>
      </c>
      <c r="AU12" s="19">
        <f t="shared" si="13"/>
        <v>1.6393442622950821E-2</v>
      </c>
      <c r="AV12" s="19">
        <f t="shared" si="14"/>
        <v>0</v>
      </c>
    </row>
    <row r="13" spans="1:48" x14ac:dyDescent="0.25">
      <c r="A13" t="s">
        <v>777</v>
      </c>
      <c r="B13" s="13">
        <v>12</v>
      </c>
      <c r="C13" s="13">
        <v>21</v>
      </c>
      <c r="D13">
        <v>12</v>
      </c>
      <c r="E13">
        <v>11</v>
      </c>
      <c r="F13" s="46">
        <f t="shared" si="0"/>
        <v>23</v>
      </c>
      <c r="G13" s="13">
        <v>0</v>
      </c>
      <c r="H13" s="13">
        <v>0</v>
      </c>
      <c r="I13">
        <v>0</v>
      </c>
      <c r="J13">
        <v>0</v>
      </c>
      <c r="K13" s="46">
        <f t="shared" si="1"/>
        <v>0</v>
      </c>
      <c r="L13" s="13">
        <v>15</v>
      </c>
      <c r="M13" s="13">
        <v>28</v>
      </c>
      <c r="N13">
        <v>8</v>
      </c>
      <c r="O13">
        <v>19</v>
      </c>
      <c r="P13" s="46">
        <f t="shared" si="2"/>
        <v>27</v>
      </c>
      <c r="Q13" s="13">
        <v>21</v>
      </c>
      <c r="R13" s="13">
        <v>45</v>
      </c>
      <c r="S13">
        <v>17</v>
      </c>
      <c r="T13">
        <v>28</v>
      </c>
      <c r="U13" s="46">
        <f t="shared" si="3"/>
        <v>45</v>
      </c>
      <c r="V13" s="13">
        <v>28</v>
      </c>
      <c r="W13" s="13">
        <v>42</v>
      </c>
      <c r="X13">
        <v>19</v>
      </c>
      <c r="Y13">
        <v>36</v>
      </c>
      <c r="Z13" s="46">
        <f t="shared" si="4"/>
        <v>55</v>
      </c>
      <c r="AA13" s="13">
        <v>0</v>
      </c>
      <c r="AB13" s="13">
        <v>1</v>
      </c>
      <c r="AC13">
        <v>0</v>
      </c>
      <c r="AD13">
        <v>0</v>
      </c>
      <c r="AE13" s="46">
        <f t="shared" si="5"/>
        <v>0</v>
      </c>
      <c r="AG13" s="13">
        <v>2</v>
      </c>
      <c r="AI13">
        <v>3</v>
      </c>
      <c r="AJ13" s="46">
        <f t="shared" si="6"/>
        <v>3</v>
      </c>
      <c r="AK13" s="13">
        <v>86</v>
      </c>
      <c r="AL13" s="13">
        <v>150</v>
      </c>
      <c r="AM13">
        <v>62</v>
      </c>
      <c r="AN13">
        <v>105</v>
      </c>
      <c r="AO13" s="46">
        <f t="shared" si="7"/>
        <v>153</v>
      </c>
      <c r="AP13" s="19">
        <f t="shared" si="8"/>
        <v>0.15032679738562091</v>
      </c>
      <c r="AQ13" s="19">
        <f t="shared" si="9"/>
        <v>0</v>
      </c>
      <c r="AR13" s="19">
        <f t="shared" si="10"/>
        <v>0.17647058823529413</v>
      </c>
      <c r="AS13" s="19">
        <f t="shared" si="11"/>
        <v>0.17647058823529413</v>
      </c>
      <c r="AT13" s="19">
        <f t="shared" si="12"/>
        <v>0.35947712418300654</v>
      </c>
      <c r="AU13" s="19">
        <f t="shared" si="13"/>
        <v>0</v>
      </c>
      <c r="AV13" s="19">
        <f t="shared" si="14"/>
        <v>1.9607843137254902E-2</v>
      </c>
    </row>
    <row r="14" spans="1:48" x14ac:dyDescent="0.25">
      <c r="A14" t="s">
        <v>778</v>
      </c>
      <c r="B14" s="13">
        <v>2</v>
      </c>
      <c r="C14" s="13">
        <v>3</v>
      </c>
      <c r="D14">
        <v>3</v>
      </c>
      <c r="E14">
        <v>2</v>
      </c>
      <c r="F14" s="46">
        <f t="shared" si="0"/>
        <v>5</v>
      </c>
      <c r="G14" s="13">
        <v>0</v>
      </c>
      <c r="H14" s="13">
        <v>0</v>
      </c>
      <c r="I14">
        <v>0</v>
      </c>
      <c r="J14">
        <v>0</v>
      </c>
      <c r="K14" s="46">
        <f t="shared" si="1"/>
        <v>0</v>
      </c>
      <c r="L14" s="13">
        <v>0</v>
      </c>
      <c r="M14" s="13">
        <v>0</v>
      </c>
      <c r="N14">
        <v>0</v>
      </c>
      <c r="O14">
        <v>0</v>
      </c>
      <c r="P14" s="46">
        <f t="shared" si="2"/>
        <v>0</v>
      </c>
      <c r="Q14" s="13">
        <v>0</v>
      </c>
      <c r="R14" s="13">
        <v>0</v>
      </c>
      <c r="S14">
        <v>1</v>
      </c>
      <c r="T14">
        <v>0</v>
      </c>
      <c r="U14" s="46">
        <f t="shared" si="3"/>
        <v>1</v>
      </c>
      <c r="V14" s="13">
        <v>6</v>
      </c>
      <c r="W14" s="13">
        <v>9</v>
      </c>
      <c r="X14">
        <v>5</v>
      </c>
      <c r="Y14">
        <v>4</v>
      </c>
      <c r="Z14" s="46">
        <f t="shared" si="4"/>
        <v>9</v>
      </c>
      <c r="AA14" s="13">
        <v>0</v>
      </c>
      <c r="AB14" s="13">
        <v>0</v>
      </c>
      <c r="AC14">
        <v>0</v>
      </c>
      <c r="AD14">
        <v>0</v>
      </c>
      <c r="AE14" s="46">
        <f t="shared" si="5"/>
        <v>0</v>
      </c>
      <c r="AF14" s="13">
        <v>6</v>
      </c>
      <c r="AG14" s="13">
        <v>9</v>
      </c>
      <c r="AH14">
        <v>6</v>
      </c>
      <c r="AI14">
        <v>8</v>
      </c>
      <c r="AJ14" s="46">
        <f t="shared" si="6"/>
        <v>14</v>
      </c>
      <c r="AK14" s="13">
        <v>8</v>
      </c>
      <c r="AL14" s="13">
        <v>12</v>
      </c>
      <c r="AM14">
        <v>8</v>
      </c>
      <c r="AN14">
        <v>6</v>
      </c>
      <c r="AO14" s="46">
        <f t="shared" si="7"/>
        <v>29</v>
      </c>
      <c r="AP14" s="19">
        <f t="shared" si="8"/>
        <v>0.17241379310344829</v>
      </c>
      <c r="AQ14" s="19">
        <f t="shared" si="9"/>
        <v>0</v>
      </c>
      <c r="AR14" s="19">
        <f t="shared" si="10"/>
        <v>0</v>
      </c>
      <c r="AS14" s="19">
        <f t="shared" si="11"/>
        <v>0</v>
      </c>
      <c r="AT14" s="19">
        <f t="shared" si="12"/>
        <v>0.31034482758620691</v>
      </c>
      <c r="AU14" s="19">
        <f t="shared" si="13"/>
        <v>0</v>
      </c>
      <c r="AV14" s="19">
        <f t="shared" si="14"/>
        <v>0.48275862068965519</v>
      </c>
    </row>
    <row r="15" spans="1:48" x14ac:dyDescent="0.25">
      <c r="A15" t="s">
        <v>779</v>
      </c>
      <c r="B15" s="13">
        <v>12</v>
      </c>
      <c r="C15" s="13">
        <v>37</v>
      </c>
      <c r="D15">
        <v>8</v>
      </c>
      <c r="E15">
        <v>37</v>
      </c>
      <c r="F15" s="46">
        <f t="shared" si="0"/>
        <v>45</v>
      </c>
      <c r="G15" s="13">
        <v>0</v>
      </c>
      <c r="H15" s="13">
        <v>0</v>
      </c>
      <c r="I15">
        <v>0</v>
      </c>
      <c r="J15">
        <v>0</v>
      </c>
      <c r="K15" s="46">
        <f t="shared" si="1"/>
        <v>0</v>
      </c>
      <c r="L15" s="13">
        <v>1</v>
      </c>
      <c r="M15" s="13">
        <v>1</v>
      </c>
      <c r="N15">
        <v>1</v>
      </c>
      <c r="O15">
        <v>0</v>
      </c>
      <c r="P15" s="46">
        <f t="shared" si="2"/>
        <v>1</v>
      </c>
      <c r="Q15" s="13">
        <v>1</v>
      </c>
      <c r="R15" s="13">
        <v>3</v>
      </c>
      <c r="S15">
        <v>0</v>
      </c>
      <c r="T15">
        <v>2</v>
      </c>
      <c r="U15" s="46">
        <f t="shared" si="3"/>
        <v>2</v>
      </c>
      <c r="V15" s="13">
        <v>36</v>
      </c>
      <c r="W15" s="13">
        <v>45</v>
      </c>
      <c r="X15">
        <v>42</v>
      </c>
      <c r="Y15">
        <v>41</v>
      </c>
      <c r="Z15" s="46">
        <f t="shared" si="4"/>
        <v>83</v>
      </c>
      <c r="AA15" s="13">
        <v>4</v>
      </c>
      <c r="AB15" s="13">
        <v>0</v>
      </c>
      <c r="AC15">
        <v>1</v>
      </c>
      <c r="AD15">
        <v>2</v>
      </c>
      <c r="AE15" s="46">
        <f t="shared" si="5"/>
        <v>3</v>
      </c>
      <c r="AF15" s="13">
        <v>1</v>
      </c>
      <c r="AG15" s="13">
        <v>0</v>
      </c>
      <c r="AH15">
        <v>0</v>
      </c>
      <c r="AI15">
        <v>0</v>
      </c>
      <c r="AJ15" s="46">
        <f t="shared" si="6"/>
        <v>0</v>
      </c>
      <c r="AK15" s="13">
        <v>55</v>
      </c>
      <c r="AL15" s="13">
        <v>90</v>
      </c>
      <c r="AM15">
        <v>54</v>
      </c>
      <c r="AN15">
        <v>83</v>
      </c>
      <c r="AO15" s="46">
        <f t="shared" si="7"/>
        <v>134</v>
      </c>
      <c r="AP15" s="19">
        <f t="shared" si="8"/>
        <v>0.33582089552238809</v>
      </c>
      <c r="AQ15" s="19">
        <f t="shared" si="9"/>
        <v>0</v>
      </c>
      <c r="AR15" s="19">
        <f t="shared" si="10"/>
        <v>7.462686567164179E-3</v>
      </c>
      <c r="AS15" s="19">
        <f t="shared" si="11"/>
        <v>7.462686567164179E-3</v>
      </c>
      <c r="AT15" s="19">
        <f t="shared" si="12"/>
        <v>0.61940298507462688</v>
      </c>
      <c r="AU15" s="19">
        <f t="shared" si="13"/>
        <v>2.2388059701492536E-2</v>
      </c>
      <c r="AV15" s="19">
        <f t="shared" si="14"/>
        <v>0</v>
      </c>
    </row>
    <row r="16" spans="1:48" x14ac:dyDescent="0.25">
      <c r="A16" t="s">
        <v>780</v>
      </c>
      <c r="B16" s="13">
        <v>3</v>
      </c>
      <c r="C16" s="13">
        <v>1</v>
      </c>
      <c r="D16">
        <v>3</v>
      </c>
      <c r="E16">
        <v>5</v>
      </c>
      <c r="F16" s="46">
        <f t="shared" si="0"/>
        <v>8</v>
      </c>
      <c r="G16" s="13">
        <v>0</v>
      </c>
      <c r="H16" s="13">
        <v>0</v>
      </c>
      <c r="I16">
        <v>1</v>
      </c>
      <c r="J16">
        <v>0</v>
      </c>
      <c r="K16" s="46">
        <f t="shared" si="1"/>
        <v>1</v>
      </c>
      <c r="L16" s="13">
        <v>0</v>
      </c>
      <c r="M16" s="13">
        <v>5</v>
      </c>
      <c r="N16">
        <v>2</v>
      </c>
      <c r="O16">
        <v>5</v>
      </c>
      <c r="P16" s="46">
        <f t="shared" si="2"/>
        <v>7</v>
      </c>
      <c r="Q16" s="13">
        <v>2</v>
      </c>
      <c r="R16" s="13">
        <v>2</v>
      </c>
      <c r="S16">
        <v>3</v>
      </c>
      <c r="T16">
        <v>11</v>
      </c>
      <c r="U16" s="46">
        <f t="shared" si="3"/>
        <v>14</v>
      </c>
      <c r="V16" s="13">
        <v>3</v>
      </c>
      <c r="W16" s="13">
        <v>16</v>
      </c>
      <c r="X16">
        <v>6</v>
      </c>
      <c r="Y16">
        <v>13</v>
      </c>
      <c r="Z16" s="46">
        <f t="shared" si="4"/>
        <v>19</v>
      </c>
      <c r="AA16" s="13">
        <v>2</v>
      </c>
      <c r="AB16" s="13">
        <v>3</v>
      </c>
      <c r="AC16">
        <v>2</v>
      </c>
      <c r="AD16">
        <v>2</v>
      </c>
      <c r="AE16" s="46">
        <f t="shared" si="5"/>
        <v>4</v>
      </c>
      <c r="AJ16" s="46">
        <f t="shared" si="6"/>
        <v>0</v>
      </c>
      <c r="AK16" s="13">
        <v>12</v>
      </c>
      <c r="AL16" s="13">
        <v>30</v>
      </c>
      <c r="AM16">
        <v>23</v>
      </c>
      <c r="AN16">
        <v>39</v>
      </c>
      <c r="AO16" s="46">
        <f t="shared" si="7"/>
        <v>53</v>
      </c>
      <c r="AP16" s="19">
        <f t="shared" si="8"/>
        <v>0.15094339622641509</v>
      </c>
      <c r="AQ16" s="19">
        <f t="shared" si="9"/>
        <v>1.8867924528301886E-2</v>
      </c>
      <c r="AR16" s="19">
        <f t="shared" si="10"/>
        <v>0.13207547169811321</v>
      </c>
      <c r="AS16" s="19">
        <f t="shared" si="11"/>
        <v>0.13207547169811321</v>
      </c>
      <c r="AT16" s="19">
        <f t="shared" si="12"/>
        <v>0.35849056603773582</v>
      </c>
      <c r="AU16" s="19">
        <f t="shared" si="13"/>
        <v>7.5471698113207544E-2</v>
      </c>
      <c r="AV16" s="19">
        <f t="shared" si="14"/>
        <v>0</v>
      </c>
    </row>
    <row r="17" spans="1:48" x14ac:dyDescent="0.25">
      <c r="A17" t="s">
        <v>781</v>
      </c>
      <c r="B17" s="13">
        <v>5</v>
      </c>
      <c r="C17" s="13">
        <v>14</v>
      </c>
      <c r="D17">
        <v>3</v>
      </c>
      <c r="E17">
        <v>9</v>
      </c>
      <c r="F17" s="46">
        <f t="shared" si="0"/>
        <v>12</v>
      </c>
      <c r="G17" s="13">
        <v>0</v>
      </c>
      <c r="H17" s="13">
        <v>0</v>
      </c>
      <c r="I17">
        <v>0</v>
      </c>
      <c r="J17">
        <v>0</v>
      </c>
      <c r="K17" s="46">
        <f t="shared" si="1"/>
        <v>0</v>
      </c>
      <c r="L17" s="13">
        <v>0</v>
      </c>
      <c r="M17" s="13">
        <v>1</v>
      </c>
      <c r="N17">
        <v>0</v>
      </c>
      <c r="O17">
        <v>1</v>
      </c>
      <c r="P17" s="46">
        <f t="shared" si="2"/>
        <v>1</v>
      </c>
      <c r="Q17" s="13">
        <v>1</v>
      </c>
      <c r="R17" s="13">
        <v>0</v>
      </c>
      <c r="S17">
        <v>0</v>
      </c>
      <c r="T17">
        <v>0</v>
      </c>
      <c r="U17" s="46">
        <f t="shared" si="3"/>
        <v>0</v>
      </c>
      <c r="V17" s="13">
        <v>6</v>
      </c>
      <c r="W17" s="13">
        <v>14</v>
      </c>
      <c r="X17">
        <v>9</v>
      </c>
      <c r="Y17">
        <v>9</v>
      </c>
      <c r="Z17" s="46">
        <f t="shared" si="4"/>
        <v>18</v>
      </c>
      <c r="AA17" s="13">
        <v>2</v>
      </c>
      <c r="AB17" s="13">
        <v>2</v>
      </c>
      <c r="AC17">
        <v>2</v>
      </c>
      <c r="AD17">
        <v>3</v>
      </c>
      <c r="AE17" s="46">
        <f t="shared" si="5"/>
        <v>5</v>
      </c>
      <c r="AF17" s="13">
        <v>0</v>
      </c>
      <c r="AG17" s="13">
        <v>0</v>
      </c>
      <c r="AH17">
        <v>0</v>
      </c>
      <c r="AI17">
        <v>0</v>
      </c>
      <c r="AJ17" s="46">
        <f t="shared" si="6"/>
        <v>0</v>
      </c>
      <c r="AK17" s="13">
        <v>14</v>
      </c>
      <c r="AL17" s="13">
        <v>31</v>
      </c>
      <c r="AM17">
        <v>14</v>
      </c>
      <c r="AN17">
        <v>22</v>
      </c>
      <c r="AO17" s="46">
        <f t="shared" si="7"/>
        <v>36</v>
      </c>
      <c r="AP17" s="19">
        <f t="shared" si="8"/>
        <v>0.33333333333333331</v>
      </c>
      <c r="AQ17" s="19">
        <f t="shared" si="9"/>
        <v>0</v>
      </c>
      <c r="AR17" s="19">
        <f t="shared" si="10"/>
        <v>2.7777777777777776E-2</v>
      </c>
      <c r="AS17" s="19">
        <f t="shared" si="11"/>
        <v>2.7777777777777776E-2</v>
      </c>
      <c r="AT17" s="19">
        <f t="shared" si="12"/>
        <v>0.5</v>
      </c>
      <c r="AU17" s="19">
        <f t="shared" si="13"/>
        <v>0.1388888888888889</v>
      </c>
      <c r="AV17" s="19">
        <f t="shared" si="14"/>
        <v>0</v>
      </c>
    </row>
    <row r="18" spans="1:48" x14ac:dyDescent="0.25">
      <c r="A18" t="s">
        <v>782</v>
      </c>
      <c r="B18" s="13">
        <v>8</v>
      </c>
      <c r="C18" s="13">
        <v>2</v>
      </c>
      <c r="D18">
        <v>1</v>
      </c>
      <c r="E18">
        <v>12</v>
      </c>
      <c r="F18" s="46">
        <f t="shared" si="0"/>
        <v>13</v>
      </c>
      <c r="G18" s="13">
        <v>0</v>
      </c>
      <c r="H18" s="13">
        <v>0</v>
      </c>
      <c r="I18">
        <v>0</v>
      </c>
      <c r="J18">
        <v>0</v>
      </c>
      <c r="K18" s="46">
        <f t="shared" si="1"/>
        <v>0</v>
      </c>
      <c r="L18" s="13">
        <v>0</v>
      </c>
      <c r="M18" s="13">
        <v>0</v>
      </c>
      <c r="N18">
        <v>0</v>
      </c>
      <c r="O18">
        <v>0</v>
      </c>
      <c r="P18" s="46">
        <f t="shared" si="2"/>
        <v>0</v>
      </c>
      <c r="Q18" s="13">
        <v>2</v>
      </c>
      <c r="R18" s="13">
        <v>3</v>
      </c>
      <c r="S18">
        <v>1</v>
      </c>
      <c r="T18">
        <v>4</v>
      </c>
      <c r="U18" s="46">
        <f t="shared" si="3"/>
        <v>5</v>
      </c>
      <c r="V18" s="13">
        <v>11</v>
      </c>
      <c r="W18" s="13">
        <v>37</v>
      </c>
      <c r="X18">
        <v>16</v>
      </c>
      <c r="Y18">
        <v>42</v>
      </c>
      <c r="Z18" s="46">
        <f t="shared" si="4"/>
        <v>58</v>
      </c>
      <c r="AA18" s="13">
        <v>1</v>
      </c>
      <c r="AB18" s="13">
        <v>2</v>
      </c>
      <c r="AC18">
        <v>1</v>
      </c>
      <c r="AD18">
        <v>1</v>
      </c>
      <c r="AE18" s="46">
        <f t="shared" si="5"/>
        <v>2</v>
      </c>
      <c r="AF18" s="13">
        <v>5</v>
      </c>
      <c r="AG18" s="13">
        <v>9</v>
      </c>
      <c r="AH18">
        <v>1</v>
      </c>
      <c r="AI18">
        <v>5</v>
      </c>
      <c r="AJ18" s="46">
        <f t="shared" si="6"/>
        <v>6</v>
      </c>
      <c r="AK18" s="13">
        <v>24</v>
      </c>
      <c r="AL18" s="13">
        <v>46</v>
      </c>
      <c r="AM18">
        <v>20</v>
      </c>
      <c r="AN18">
        <v>59</v>
      </c>
      <c r="AO18" s="46">
        <f t="shared" si="7"/>
        <v>84</v>
      </c>
      <c r="AP18" s="19">
        <f t="shared" si="8"/>
        <v>0.15476190476190477</v>
      </c>
      <c r="AQ18" s="19">
        <f t="shared" si="9"/>
        <v>0</v>
      </c>
      <c r="AR18" s="19">
        <f t="shared" si="10"/>
        <v>0</v>
      </c>
      <c r="AS18" s="19">
        <f t="shared" si="11"/>
        <v>0</v>
      </c>
      <c r="AT18" s="19">
        <f t="shared" si="12"/>
        <v>0.69047619047619047</v>
      </c>
      <c r="AU18" s="19">
        <f t="shared" si="13"/>
        <v>2.3809523809523808E-2</v>
      </c>
      <c r="AV18" s="19">
        <f t="shared" si="14"/>
        <v>7.1428571428571425E-2</v>
      </c>
    </row>
    <row r="19" spans="1:48" x14ac:dyDescent="0.25">
      <c r="A19" t="s">
        <v>783</v>
      </c>
      <c r="B19" s="13">
        <v>37</v>
      </c>
      <c r="C19" s="13">
        <v>54</v>
      </c>
      <c r="D19">
        <v>30</v>
      </c>
      <c r="E19">
        <v>58</v>
      </c>
      <c r="F19" s="46">
        <f t="shared" si="0"/>
        <v>88</v>
      </c>
      <c r="G19" s="13">
        <v>0</v>
      </c>
      <c r="H19" s="13">
        <v>1</v>
      </c>
      <c r="I19">
        <v>0</v>
      </c>
      <c r="J19">
        <v>1</v>
      </c>
      <c r="K19" s="46">
        <f t="shared" si="1"/>
        <v>1</v>
      </c>
      <c r="L19" s="13">
        <v>7</v>
      </c>
      <c r="M19" s="13">
        <v>2</v>
      </c>
      <c r="N19">
        <v>4</v>
      </c>
      <c r="O19">
        <v>4</v>
      </c>
      <c r="P19" s="46">
        <f t="shared" si="2"/>
        <v>8</v>
      </c>
      <c r="Q19" s="13">
        <v>60</v>
      </c>
      <c r="R19" s="13">
        <v>133</v>
      </c>
      <c r="S19">
        <v>64</v>
      </c>
      <c r="T19">
        <v>130</v>
      </c>
      <c r="U19" s="46">
        <f t="shared" si="3"/>
        <v>194</v>
      </c>
      <c r="V19" s="13">
        <v>14</v>
      </c>
      <c r="W19" s="13">
        <v>25</v>
      </c>
      <c r="X19">
        <v>19</v>
      </c>
      <c r="Y19">
        <v>27</v>
      </c>
      <c r="Z19" s="46">
        <f t="shared" si="4"/>
        <v>46</v>
      </c>
      <c r="AA19" s="13">
        <v>3</v>
      </c>
      <c r="AB19" s="13">
        <v>4</v>
      </c>
      <c r="AC19">
        <v>0</v>
      </c>
      <c r="AD19">
        <v>6</v>
      </c>
      <c r="AE19" s="46">
        <f t="shared" si="5"/>
        <v>6</v>
      </c>
      <c r="AF19" s="13">
        <v>0</v>
      </c>
      <c r="AG19" s="13">
        <v>0</v>
      </c>
      <c r="AH19">
        <v>1</v>
      </c>
      <c r="AI19">
        <v>1</v>
      </c>
      <c r="AJ19" s="46">
        <f t="shared" si="6"/>
        <v>2</v>
      </c>
      <c r="AK19" s="13">
        <v>121</v>
      </c>
      <c r="AL19" s="13">
        <v>221</v>
      </c>
      <c r="AM19">
        <v>117</v>
      </c>
      <c r="AN19">
        <v>226</v>
      </c>
      <c r="AO19" s="46">
        <f t="shared" si="7"/>
        <v>345</v>
      </c>
      <c r="AP19" s="19">
        <f t="shared" si="8"/>
        <v>0.25507246376811593</v>
      </c>
      <c r="AQ19" s="19">
        <f t="shared" si="9"/>
        <v>2.8985507246376812E-3</v>
      </c>
      <c r="AR19" s="19">
        <f t="shared" si="10"/>
        <v>2.318840579710145E-2</v>
      </c>
      <c r="AS19" s="19">
        <f t="shared" si="11"/>
        <v>2.318840579710145E-2</v>
      </c>
      <c r="AT19" s="19">
        <f t="shared" si="12"/>
        <v>0.13333333333333333</v>
      </c>
      <c r="AU19" s="19">
        <f t="shared" si="13"/>
        <v>1.7391304347826087E-2</v>
      </c>
      <c r="AV19" s="19">
        <f t="shared" si="14"/>
        <v>5.7971014492753624E-3</v>
      </c>
    </row>
    <row r="20" spans="1:48" x14ac:dyDescent="0.25">
      <c r="A20" t="s">
        <v>784</v>
      </c>
      <c r="B20" s="13">
        <v>3</v>
      </c>
      <c r="C20" s="13">
        <v>3</v>
      </c>
      <c r="D20">
        <v>1</v>
      </c>
      <c r="E20">
        <v>7</v>
      </c>
      <c r="F20" s="46">
        <f t="shared" si="0"/>
        <v>8</v>
      </c>
      <c r="G20" s="13">
        <v>2</v>
      </c>
      <c r="H20" s="13">
        <v>0</v>
      </c>
      <c r="I20">
        <v>0</v>
      </c>
      <c r="J20">
        <v>0</v>
      </c>
      <c r="K20" s="46">
        <f t="shared" si="1"/>
        <v>0</v>
      </c>
      <c r="L20" s="13">
        <v>0</v>
      </c>
      <c r="M20" s="13">
        <v>3</v>
      </c>
      <c r="N20">
        <v>0</v>
      </c>
      <c r="O20">
        <v>0</v>
      </c>
      <c r="P20" s="46">
        <f t="shared" si="2"/>
        <v>0</v>
      </c>
      <c r="Q20" s="13">
        <v>0</v>
      </c>
      <c r="R20" s="13">
        <v>0</v>
      </c>
      <c r="S20">
        <v>0</v>
      </c>
      <c r="T20">
        <v>1</v>
      </c>
      <c r="U20" s="46">
        <f t="shared" si="3"/>
        <v>1</v>
      </c>
      <c r="V20" s="13">
        <v>35</v>
      </c>
      <c r="W20" s="13">
        <v>70</v>
      </c>
      <c r="X20">
        <v>18</v>
      </c>
      <c r="Y20">
        <v>48</v>
      </c>
      <c r="Z20" s="46">
        <f t="shared" si="4"/>
        <v>66</v>
      </c>
      <c r="AA20" s="13">
        <v>0</v>
      </c>
      <c r="AB20" s="13">
        <v>0</v>
      </c>
      <c r="AC20">
        <v>0</v>
      </c>
      <c r="AD20">
        <v>0</v>
      </c>
      <c r="AE20" s="46">
        <f t="shared" si="5"/>
        <v>0</v>
      </c>
      <c r="AF20" s="13">
        <v>0</v>
      </c>
      <c r="AG20" s="13">
        <v>2</v>
      </c>
      <c r="AH20">
        <v>0</v>
      </c>
      <c r="AI20">
        <v>1</v>
      </c>
      <c r="AJ20" s="46">
        <f t="shared" si="6"/>
        <v>1</v>
      </c>
      <c r="AK20" s="13">
        <v>41</v>
      </c>
      <c r="AL20" s="13">
        <v>82</v>
      </c>
      <c r="AM20">
        <v>19</v>
      </c>
      <c r="AN20">
        <v>60</v>
      </c>
      <c r="AO20" s="46">
        <f t="shared" si="7"/>
        <v>76</v>
      </c>
      <c r="AP20" s="19">
        <f t="shared" si="8"/>
        <v>0.10526315789473684</v>
      </c>
      <c r="AQ20" s="19">
        <f t="shared" si="9"/>
        <v>0</v>
      </c>
      <c r="AR20" s="19">
        <f t="shared" si="10"/>
        <v>0</v>
      </c>
      <c r="AS20" s="19">
        <f t="shared" si="11"/>
        <v>0</v>
      </c>
      <c r="AT20" s="19">
        <f t="shared" si="12"/>
        <v>0.86842105263157898</v>
      </c>
      <c r="AU20" s="19">
        <f t="shared" si="13"/>
        <v>0</v>
      </c>
      <c r="AV20" s="19">
        <f t="shared" si="14"/>
        <v>1.3157894736842105E-2</v>
      </c>
    </row>
    <row r="21" spans="1:48" x14ac:dyDescent="0.25">
      <c r="A21" t="s">
        <v>785</v>
      </c>
      <c r="B21" s="13">
        <v>4</v>
      </c>
      <c r="C21" s="13">
        <v>10</v>
      </c>
      <c r="D21">
        <v>8</v>
      </c>
      <c r="E21">
        <v>6</v>
      </c>
      <c r="F21" s="46">
        <f t="shared" si="0"/>
        <v>14</v>
      </c>
      <c r="G21" s="13">
        <v>1</v>
      </c>
      <c r="H21" s="13">
        <v>0</v>
      </c>
      <c r="I21">
        <v>3</v>
      </c>
      <c r="J21">
        <v>0</v>
      </c>
      <c r="K21" s="46">
        <f t="shared" si="1"/>
        <v>3</v>
      </c>
      <c r="L21" s="13">
        <v>0</v>
      </c>
      <c r="M21" s="13">
        <v>1</v>
      </c>
      <c r="N21">
        <v>1</v>
      </c>
      <c r="O21">
        <v>2</v>
      </c>
      <c r="P21" s="46">
        <f t="shared" si="2"/>
        <v>3</v>
      </c>
      <c r="Q21" s="13">
        <v>3</v>
      </c>
      <c r="R21" s="13">
        <v>2</v>
      </c>
      <c r="S21">
        <v>5</v>
      </c>
      <c r="T21">
        <v>4</v>
      </c>
      <c r="U21" s="46">
        <f t="shared" si="3"/>
        <v>9</v>
      </c>
      <c r="V21" s="13">
        <v>80</v>
      </c>
      <c r="W21" s="13">
        <v>73</v>
      </c>
      <c r="X21">
        <v>61</v>
      </c>
      <c r="Y21">
        <v>79</v>
      </c>
      <c r="Z21" s="46">
        <f t="shared" si="4"/>
        <v>140</v>
      </c>
      <c r="AA21" s="13">
        <v>11</v>
      </c>
      <c r="AB21" s="13">
        <v>6</v>
      </c>
      <c r="AC21">
        <v>7</v>
      </c>
      <c r="AD21">
        <v>10</v>
      </c>
      <c r="AE21" s="46">
        <f t="shared" si="5"/>
        <v>17</v>
      </c>
      <c r="AF21" s="13">
        <v>1</v>
      </c>
      <c r="AG21" s="13">
        <v>1</v>
      </c>
      <c r="AH21">
        <v>0</v>
      </c>
      <c r="AI21">
        <v>1</v>
      </c>
      <c r="AJ21" s="46">
        <f t="shared" si="6"/>
        <v>1</v>
      </c>
      <c r="AK21" s="13">
        <v>104</v>
      </c>
      <c r="AL21" s="13">
        <v>96</v>
      </c>
      <c r="AM21">
        <v>90</v>
      </c>
      <c r="AN21">
        <v>103</v>
      </c>
      <c r="AO21" s="46">
        <f t="shared" si="7"/>
        <v>187</v>
      </c>
      <c r="AP21" s="19">
        <f t="shared" si="8"/>
        <v>7.4866310160427801E-2</v>
      </c>
      <c r="AQ21" s="19">
        <f t="shared" si="9"/>
        <v>1.6042780748663103E-2</v>
      </c>
      <c r="AR21" s="19">
        <f t="shared" si="10"/>
        <v>1.6042780748663103E-2</v>
      </c>
      <c r="AS21" s="19">
        <f t="shared" si="11"/>
        <v>1.6042780748663103E-2</v>
      </c>
      <c r="AT21" s="19">
        <f t="shared" si="12"/>
        <v>0.74866310160427807</v>
      </c>
      <c r="AU21" s="19">
        <f t="shared" si="13"/>
        <v>9.0909090909090912E-2</v>
      </c>
      <c r="AV21" s="19">
        <f t="shared" si="14"/>
        <v>5.3475935828877002E-3</v>
      </c>
    </row>
    <row r="22" spans="1:48" x14ac:dyDescent="0.25">
      <c r="A22" t="s">
        <v>786</v>
      </c>
      <c r="C22" s="13">
        <v>2</v>
      </c>
      <c r="E22">
        <v>2</v>
      </c>
      <c r="F22" s="46">
        <f t="shared" si="0"/>
        <v>2</v>
      </c>
      <c r="K22" s="46">
        <f t="shared" si="1"/>
        <v>0</v>
      </c>
      <c r="M22" s="13">
        <v>2</v>
      </c>
      <c r="O22">
        <v>1</v>
      </c>
      <c r="P22" s="46">
        <f t="shared" si="2"/>
        <v>1</v>
      </c>
      <c r="Q22" s="13">
        <v>3</v>
      </c>
      <c r="R22" s="13">
        <v>8</v>
      </c>
      <c r="S22">
        <v>2</v>
      </c>
      <c r="T22">
        <v>3</v>
      </c>
      <c r="U22" s="46">
        <f t="shared" si="3"/>
        <v>5</v>
      </c>
      <c r="V22" s="13">
        <v>8</v>
      </c>
      <c r="W22" s="13">
        <v>14</v>
      </c>
      <c r="X22">
        <v>4</v>
      </c>
      <c r="Y22">
        <v>9</v>
      </c>
      <c r="Z22" s="46">
        <f t="shared" si="4"/>
        <v>13</v>
      </c>
      <c r="AB22" s="13">
        <v>2</v>
      </c>
      <c r="AC22">
        <v>1</v>
      </c>
      <c r="AD22">
        <v>2</v>
      </c>
      <c r="AE22" s="46">
        <f t="shared" si="5"/>
        <v>3</v>
      </c>
      <c r="AJ22" s="46">
        <f t="shared" si="6"/>
        <v>0</v>
      </c>
      <c r="AK22" s="13">
        <v>11</v>
      </c>
      <c r="AL22" s="13">
        <v>31</v>
      </c>
      <c r="AM22">
        <v>7</v>
      </c>
      <c r="AN22">
        <v>20</v>
      </c>
      <c r="AO22" s="46">
        <f t="shared" si="7"/>
        <v>24</v>
      </c>
      <c r="AP22" s="19">
        <f t="shared" si="8"/>
        <v>8.3333333333333329E-2</v>
      </c>
      <c r="AQ22" s="19">
        <f t="shared" si="9"/>
        <v>0</v>
      </c>
      <c r="AR22" s="19">
        <f t="shared" si="10"/>
        <v>4.1666666666666664E-2</v>
      </c>
      <c r="AS22" s="19">
        <f t="shared" si="11"/>
        <v>4.1666666666666664E-2</v>
      </c>
      <c r="AT22" s="19">
        <f t="shared" si="12"/>
        <v>0.54166666666666663</v>
      </c>
      <c r="AU22" s="19">
        <f t="shared" si="13"/>
        <v>0.125</v>
      </c>
      <c r="AV22" s="19">
        <f t="shared" si="14"/>
        <v>0</v>
      </c>
    </row>
    <row r="23" spans="1:48" x14ac:dyDescent="0.25">
      <c r="A23" t="s">
        <v>787</v>
      </c>
      <c r="C23" s="13">
        <v>2</v>
      </c>
      <c r="E23">
        <v>1</v>
      </c>
      <c r="F23" s="46">
        <f t="shared" si="0"/>
        <v>1</v>
      </c>
      <c r="H23" s="13">
        <v>1</v>
      </c>
      <c r="I23">
        <v>2</v>
      </c>
      <c r="K23" s="46">
        <f t="shared" si="1"/>
        <v>2</v>
      </c>
      <c r="L23" s="13">
        <v>1</v>
      </c>
      <c r="N23">
        <v>1</v>
      </c>
      <c r="P23" s="46">
        <f t="shared" si="2"/>
        <v>1</v>
      </c>
      <c r="Q23" s="13">
        <v>1</v>
      </c>
      <c r="R23" s="13">
        <v>0</v>
      </c>
      <c r="T23">
        <v>0</v>
      </c>
      <c r="U23" s="46">
        <f t="shared" si="3"/>
        <v>0</v>
      </c>
      <c r="Z23" s="46">
        <f t="shared" si="4"/>
        <v>0</v>
      </c>
      <c r="AE23" s="46">
        <f t="shared" si="5"/>
        <v>0</v>
      </c>
      <c r="AF23" s="13">
        <v>1</v>
      </c>
      <c r="AG23" s="13">
        <v>2</v>
      </c>
      <c r="AH23">
        <v>2</v>
      </c>
      <c r="AI23">
        <v>0</v>
      </c>
      <c r="AJ23" s="46">
        <f t="shared" si="6"/>
        <v>2</v>
      </c>
      <c r="AK23" s="13">
        <v>3</v>
      </c>
      <c r="AL23" s="13">
        <v>3</v>
      </c>
      <c r="AM23">
        <v>3</v>
      </c>
      <c r="AN23">
        <v>2</v>
      </c>
      <c r="AO23" s="46">
        <f t="shared" si="7"/>
        <v>6</v>
      </c>
      <c r="AP23" s="19">
        <f t="shared" si="8"/>
        <v>0.16666666666666666</v>
      </c>
      <c r="AQ23" s="19">
        <f t="shared" si="9"/>
        <v>0.33333333333333331</v>
      </c>
      <c r="AR23" s="19">
        <f t="shared" si="10"/>
        <v>0.16666666666666666</v>
      </c>
      <c r="AS23" s="19">
        <f t="shared" si="11"/>
        <v>0.16666666666666666</v>
      </c>
      <c r="AT23" s="19">
        <f t="shared" si="12"/>
        <v>0</v>
      </c>
      <c r="AU23" s="19">
        <f t="shared" si="13"/>
        <v>0</v>
      </c>
      <c r="AV23" s="19">
        <f t="shared" si="14"/>
        <v>0.33333333333333331</v>
      </c>
    </row>
    <row r="24" spans="1:48" x14ac:dyDescent="0.25">
      <c r="A24" t="s">
        <v>788</v>
      </c>
      <c r="B24" s="13">
        <v>8</v>
      </c>
      <c r="C24" s="13">
        <v>12</v>
      </c>
      <c r="D24">
        <v>8</v>
      </c>
      <c r="E24">
        <v>7</v>
      </c>
      <c r="F24" s="46">
        <f t="shared" si="0"/>
        <v>15</v>
      </c>
      <c r="G24" s="13">
        <v>0</v>
      </c>
      <c r="H24" s="13">
        <v>0</v>
      </c>
      <c r="I24">
        <v>0</v>
      </c>
      <c r="J24">
        <v>0</v>
      </c>
      <c r="K24" s="46">
        <f t="shared" si="1"/>
        <v>0</v>
      </c>
      <c r="L24" s="13">
        <v>0</v>
      </c>
      <c r="M24" s="13">
        <v>0</v>
      </c>
      <c r="N24">
        <v>2</v>
      </c>
      <c r="O24">
        <v>0</v>
      </c>
      <c r="P24" s="46">
        <f t="shared" si="2"/>
        <v>2</v>
      </c>
      <c r="Q24" s="13">
        <v>0</v>
      </c>
      <c r="R24" s="13">
        <v>0</v>
      </c>
      <c r="S24">
        <v>0</v>
      </c>
      <c r="T24">
        <v>0</v>
      </c>
      <c r="U24" s="46">
        <f t="shared" si="3"/>
        <v>0</v>
      </c>
      <c r="V24" s="13">
        <v>0</v>
      </c>
      <c r="W24" s="13">
        <v>0</v>
      </c>
      <c r="X24">
        <v>0</v>
      </c>
      <c r="Y24">
        <v>0</v>
      </c>
      <c r="Z24" s="46">
        <f t="shared" si="4"/>
        <v>0</v>
      </c>
      <c r="AA24" s="13">
        <v>5</v>
      </c>
      <c r="AB24" s="13">
        <v>3</v>
      </c>
      <c r="AC24">
        <v>4</v>
      </c>
      <c r="AD24">
        <v>2</v>
      </c>
      <c r="AE24" s="46">
        <f t="shared" si="5"/>
        <v>6</v>
      </c>
      <c r="AF24" s="13">
        <v>0</v>
      </c>
      <c r="AG24" s="13">
        <v>0</v>
      </c>
      <c r="AH24">
        <v>0</v>
      </c>
      <c r="AI24">
        <v>0</v>
      </c>
      <c r="AJ24" s="46">
        <f t="shared" si="6"/>
        <v>0</v>
      </c>
      <c r="AK24" s="13">
        <v>13</v>
      </c>
      <c r="AL24" s="13">
        <v>15</v>
      </c>
      <c r="AM24">
        <v>14</v>
      </c>
      <c r="AN24">
        <v>9</v>
      </c>
      <c r="AO24" s="46">
        <f t="shared" si="7"/>
        <v>23</v>
      </c>
      <c r="AP24" s="19">
        <f t="shared" si="8"/>
        <v>0.65217391304347827</v>
      </c>
      <c r="AQ24" s="19">
        <f t="shared" si="9"/>
        <v>0</v>
      </c>
      <c r="AR24" s="19">
        <f t="shared" si="10"/>
        <v>8.6956521739130432E-2</v>
      </c>
      <c r="AS24" s="19">
        <f t="shared" si="11"/>
        <v>8.6956521739130432E-2</v>
      </c>
      <c r="AT24" s="19">
        <f t="shared" si="12"/>
        <v>0</v>
      </c>
      <c r="AU24" s="19">
        <f t="shared" si="13"/>
        <v>0.2608695652173913</v>
      </c>
      <c r="AV24" s="19">
        <f t="shared" si="14"/>
        <v>0</v>
      </c>
    </row>
    <row r="25" spans="1:48" x14ac:dyDescent="0.25">
      <c r="A25" t="s">
        <v>789</v>
      </c>
      <c r="B25" s="13">
        <v>28</v>
      </c>
      <c r="C25" s="13">
        <v>43</v>
      </c>
      <c r="D25">
        <v>26</v>
      </c>
      <c r="E25">
        <v>36</v>
      </c>
      <c r="F25" s="46">
        <f t="shared" si="0"/>
        <v>62</v>
      </c>
      <c r="G25" s="13">
        <v>1</v>
      </c>
      <c r="H25" s="13">
        <v>1</v>
      </c>
      <c r="I25">
        <v>0</v>
      </c>
      <c r="J25">
        <v>1</v>
      </c>
      <c r="K25" s="46">
        <f t="shared" si="1"/>
        <v>1</v>
      </c>
      <c r="L25" s="13">
        <v>1</v>
      </c>
      <c r="M25" s="13">
        <v>3</v>
      </c>
      <c r="N25">
        <v>1</v>
      </c>
      <c r="O25">
        <v>2</v>
      </c>
      <c r="P25" s="46">
        <f t="shared" si="2"/>
        <v>3</v>
      </c>
      <c r="Q25" s="13">
        <v>18</v>
      </c>
      <c r="R25" s="13">
        <v>42</v>
      </c>
      <c r="S25">
        <v>17</v>
      </c>
      <c r="T25">
        <v>57</v>
      </c>
      <c r="U25" s="46">
        <f t="shared" si="3"/>
        <v>74</v>
      </c>
      <c r="V25" s="13">
        <v>52</v>
      </c>
      <c r="W25" s="13">
        <v>59</v>
      </c>
      <c r="X25">
        <v>62</v>
      </c>
      <c r="Y25">
        <v>67</v>
      </c>
      <c r="Z25" s="46">
        <f t="shared" si="4"/>
        <v>129</v>
      </c>
      <c r="AA25" s="13">
        <v>3</v>
      </c>
      <c r="AB25" s="13">
        <v>3</v>
      </c>
      <c r="AC25">
        <v>1</v>
      </c>
      <c r="AD25">
        <v>2</v>
      </c>
      <c r="AE25" s="46">
        <f t="shared" si="5"/>
        <v>3</v>
      </c>
      <c r="AF25" s="13">
        <v>1</v>
      </c>
      <c r="AG25" s="13">
        <v>6</v>
      </c>
      <c r="AH25">
        <v>0</v>
      </c>
      <c r="AI25">
        <v>5</v>
      </c>
      <c r="AJ25" s="46">
        <f t="shared" si="6"/>
        <v>5</v>
      </c>
      <c r="AK25" s="13">
        <v>110</v>
      </c>
      <c r="AL25" s="13">
        <v>163</v>
      </c>
      <c r="AM25">
        <v>111</v>
      </c>
      <c r="AN25">
        <v>177</v>
      </c>
      <c r="AO25" s="46">
        <f t="shared" si="7"/>
        <v>277</v>
      </c>
      <c r="AP25" s="19">
        <f t="shared" si="8"/>
        <v>0.22382671480144403</v>
      </c>
      <c r="AQ25" s="19">
        <f t="shared" si="9"/>
        <v>3.6101083032490976E-3</v>
      </c>
      <c r="AR25" s="19">
        <f t="shared" si="10"/>
        <v>1.0830324909747292E-2</v>
      </c>
      <c r="AS25" s="19">
        <f t="shared" si="11"/>
        <v>1.0830324909747292E-2</v>
      </c>
      <c r="AT25" s="19">
        <f t="shared" si="12"/>
        <v>0.46570397111913359</v>
      </c>
      <c r="AU25" s="19">
        <f t="shared" si="13"/>
        <v>1.0830324909747292E-2</v>
      </c>
      <c r="AV25" s="19">
        <f t="shared" si="14"/>
        <v>1.8050541516245487E-2</v>
      </c>
    </row>
    <row r="26" spans="1:48" x14ac:dyDescent="0.25">
      <c r="A26" t="s">
        <v>790</v>
      </c>
      <c r="B26" s="13">
        <v>6</v>
      </c>
      <c r="C26" s="13">
        <v>8</v>
      </c>
      <c r="D26">
        <v>4</v>
      </c>
      <c r="E26">
        <v>9</v>
      </c>
      <c r="F26" s="46">
        <f t="shared" si="0"/>
        <v>13</v>
      </c>
      <c r="G26" s="13">
        <v>0</v>
      </c>
      <c r="H26" s="13">
        <v>0</v>
      </c>
      <c r="I26">
        <v>0</v>
      </c>
      <c r="J26">
        <v>0</v>
      </c>
      <c r="K26" s="46">
        <f t="shared" si="1"/>
        <v>0</v>
      </c>
      <c r="L26" s="13">
        <v>0</v>
      </c>
      <c r="M26" s="13">
        <v>1</v>
      </c>
      <c r="N26">
        <v>0</v>
      </c>
      <c r="O26">
        <v>0</v>
      </c>
      <c r="P26" s="46">
        <f t="shared" si="2"/>
        <v>0</v>
      </c>
      <c r="Q26" s="13">
        <v>0</v>
      </c>
      <c r="R26" s="13">
        <v>2</v>
      </c>
      <c r="S26">
        <v>0</v>
      </c>
      <c r="T26">
        <v>2</v>
      </c>
      <c r="U26" s="46">
        <f t="shared" si="3"/>
        <v>2</v>
      </c>
      <c r="V26" s="13">
        <v>25</v>
      </c>
      <c r="W26" s="13">
        <v>31</v>
      </c>
      <c r="X26">
        <v>24</v>
      </c>
      <c r="Y26">
        <v>30</v>
      </c>
      <c r="Z26" s="46">
        <f t="shared" si="4"/>
        <v>54</v>
      </c>
      <c r="AA26" s="13">
        <v>0</v>
      </c>
      <c r="AB26" s="13">
        <v>1</v>
      </c>
      <c r="AC26">
        <v>0</v>
      </c>
      <c r="AD26">
        <v>1</v>
      </c>
      <c r="AE26" s="46">
        <f t="shared" si="5"/>
        <v>1</v>
      </c>
      <c r="AF26" s="13">
        <v>0</v>
      </c>
      <c r="AG26" s="13">
        <v>1</v>
      </c>
      <c r="AH26">
        <v>0</v>
      </c>
      <c r="AI26">
        <v>1</v>
      </c>
      <c r="AJ26" s="46">
        <f t="shared" si="6"/>
        <v>1</v>
      </c>
      <c r="AK26" s="13">
        <v>32</v>
      </c>
      <c r="AL26" s="13">
        <v>46</v>
      </c>
      <c r="AM26">
        <v>28</v>
      </c>
      <c r="AN26">
        <v>45</v>
      </c>
      <c r="AO26" s="46">
        <f t="shared" si="7"/>
        <v>71</v>
      </c>
      <c r="AP26" s="19">
        <f t="shared" si="8"/>
        <v>0.18309859154929578</v>
      </c>
      <c r="AQ26" s="19">
        <f t="shared" si="9"/>
        <v>0</v>
      </c>
      <c r="AR26" s="19">
        <f t="shared" si="10"/>
        <v>0</v>
      </c>
      <c r="AS26" s="19">
        <f t="shared" si="11"/>
        <v>0</v>
      </c>
      <c r="AT26" s="19">
        <f t="shared" si="12"/>
        <v>0.76056338028169013</v>
      </c>
      <c r="AU26" s="19">
        <f t="shared" si="13"/>
        <v>1.4084507042253521E-2</v>
      </c>
      <c r="AV26" s="19">
        <f t="shared" si="14"/>
        <v>1.4084507042253521E-2</v>
      </c>
    </row>
    <row r="27" spans="1:48" x14ac:dyDescent="0.25">
      <c r="A27" t="s">
        <v>791</v>
      </c>
      <c r="B27" s="13">
        <v>1</v>
      </c>
      <c r="C27" s="13">
        <v>2</v>
      </c>
      <c r="D27">
        <v>1</v>
      </c>
      <c r="E27">
        <v>1</v>
      </c>
      <c r="F27" s="46">
        <f t="shared" si="0"/>
        <v>2</v>
      </c>
      <c r="G27" s="13">
        <v>0</v>
      </c>
      <c r="H27" s="13">
        <v>0</v>
      </c>
      <c r="I27">
        <v>0</v>
      </c>
      <c r="J27">
        <v>0</v>
      </c>
      <c r="K27" s="46">
        <f t="shared" si="1"/>
        <v>0</v>
      </c>
      <c r="L27" s="13">
        <v>0</v>
      </c>
      <c r="M27" s="13">
        <v>1</v>
      </c>
      <c r="N27">
        <v>0</v>
      </c>
      <c r="O27">
        <v>0</v>
      </c>
      <c r="P27" s="46">
        <f t="shared" si="2"/>
        <v>0</v>
      </c>
      <c r="Q27" s="13">
        <v>0</v>
      </c>
      <c r="R27" s="13">
        <v>0</v>
      </c>
      <c r="S27">
        <v>0</v>
      </c>
      <c r="T27">
        <v>0</v>
      </c>
      <c r="U27" s="46">
        <f t="shared" si="3"/>
        <v>0</v>
      </c>
      <c r="V27" s="13">
        <v>2</v>
      </c>
      <c r="W27" s="13">
        <v>6</v>
      </c>
      <c r="X27">
        <v>3</v>
      </c>
      <c r="Y27">
        <v>7</v>
      </c>
      <c r="Z27" s="46">
        <f t="shared" si="4"/>
        <v>10</v>
      </c>
      <c r="AA27" s="13">
        <v>0</v>
      </c>
      <c r="AB27" s="13">
        <v>0</v>
      </c>
      <c r="AC27">
        <v>0</v>
      </c>
      <c r="AD27">
        <v>0</v>
      </c>
      <c r="AE27" s="46">
        <f t="shared" si="5"/>
        <v>0</v>
      </c>
      <c r="AF27" s="13">
        <v>0</v>
      </c>
      <c r="AG27" s="13">
        <v>0</v>
      </c>
      <c r="AH27">
        <v>0</v>
      </c>
      <c r="AI27">
        <v>0</v>
      </c>
      <c r="AJ27" s="46">
        <f t="shared" si="6"/>
        <v>0</v>
      </c>
      <c r="AK27" s="13">
        <v>0</v>
      </c>
      <c r="AL27" s="13">
        <v>2</v>
      </c>
      <c r="AM27">
        <v>0</v>
      </c>
      <c r="AN27">
        <v>1</v>
      </c>
      <c r="AO27" s="46">
        <f t="shared" si="7"/>
        <v>12</v>
      </c>
      <c r="AP27" s="19">
        <f t="shared" si="8"/>
        <v>0.16666666666666666</v>
      </c>
      <c r="AQ27" s="19">
        <f t="shared" si="9"/>
        <v>0</v>
      </c>
      <c r="AR27" s="19">
        <f t="shared" si="10"/>
        <v>0</v>
      </c>
      <c r="AS27" s="19">
        <f t="shared" si="11"/>
        <v>0</v>
      </c>
      <c r="AT27" s="19">
        <f t="shared" si="12"/>
        <v>0.83333333333333337</v>
      </c>
      <c r="AU27" s="19">
        <f t="shared" si="13"/>
        <v>0</v>
      </c>
      <c r="AV27" s="19">
        <f t="shared" si="14"/>
        <v>0</v>
      </c>
    </row>
    <row r="28" spans="1:48" x14ac:dyDescent="0.25">
      <c r="A28" t="s">
        <v>792</v>
      </c>
      <c r="B28" s="13">
        <v>1</v>
      </c>
      <c r="C28" s="13">
        <v>0</v>
      </c>
      <c r="D28">
        <v>0</v>
      </c>
      <c r="E28">
        <v>0</v>
      </c>
      <c r="F28" s="46">
        <f t="shared" si="0"/>
        <v>0</v>
      </c>
      <c r="G28" s="13">
        <v>0</v>
      </c>
      <c r="H28" s="13">
        <v>0</v>
      </c>
      <c r="I28">
        <v>0</v>
      </c>
      <c r="J28">
        <v>0</v>
      </c>
      <c r="K28" s="46">
        <f t="shared" si="1"/>
        <v>0</v>
      </c>
      <c r="L28" s="13">
        <v>0</v>
      </c>
      <c r="M28" s="13">
        <v>0</v>
      </c>
      <c r="N28">
        <v>0</v>
      </c>
      <c r="O28">
        <v>1</v>
      </c>
      <c r="P28" s="46">
        <f t="shared" si="2"/>
        <v>1</v>
      </c>
      <c r="Q28" s="13">
        <v>0</v>
      </c>
      <c r="R28" s="13">
        <v>1</v>
      </c>
      <c r="S28">
        <v>0</v>
      </c>
      <c r="T28">
        <v>0</v>
      </c>
      <c r="U28" s="46">
        <f t="shared" si="3"/>
        <v>0</v>
      </c>
      <c r="V28" s="13">
        <v>5</v>
      </c>
      <c r="W28" s="13">
        <v>6</v>
      </c>
      <c r="X28">
        <v>2</v>
      </c>
      <c r="Y28">
        <v>8</v>
      </c>
      <c r="Z28" s="46">
        <f t="shared" si="4"/>
        <v>10</v>
      </c>
      <c r="AA28" s="13">
        <v>0</v>
      </c>
      <c r="AB28" s="13">
        <v>0</v>
      </c>
      <c r="AC28">
        <v>0</v>
      </c>
      <c r="AD28">
        <v>0</v>
      </c>
      <c r="AE28" s="46">
        <f t="shared" si="5"/>
        <v>0</v>
      </c>
      <c r="AF28" s="13">
        <v>0</v>
      </c>
      <c r="AG28" s="13">
        <v>0</v>
      </c>
      <c r="AH28">
        <v>0</v>
      </c>
      <c r="AI28">
        <v>0</v>
      </c>
      <c r="AJ28" s="46">
        <f t="shared" si="6"/>
        <v>0</v>
      </c>
      <c r="AK28" s="13">
        <v>6</v>
      </c>
      <c r="AL28" s="13">
        <v>7</v>
      </c>
      <c r="AM28">
        <v>3</v>
      </c>
      <c r="AN28">
        <v>10</v>
      </c>
      <c r="AO28" s="46">
        <f t="shared" si="7"/>
        <v>11</v>
      </c>
      <c r="AP28" s="19">
        <f t="shared" si="8"/>
        <v>0</v>
      </c>
      <c r="AQ28" s="19">
        <f t="shared" si="9"/>
        <v>0</v>
      </c>
      <c r="AR28" s="19">
        <f t="shared" si="10"/>
        <v>9.0909090909090912E-2</v>
      </c>
      <c r="AS28" s="19">
        <f t="shared" si="11"/>
        <v>9.0909090909090912E-2</v>
      </c>
      <c r="AT28" s="19">
        <f t="shared" si="12"/>
        <v>0.90909090909090906</v>
      </c>
      <c r="AU28" s="19">
        <f t="shared" si="13"/>
        <v>0</v>
      </c>
      <c r="AV28" s="19">
        <f t="shared" si="14"/>
        <v>0</v>
      </c>
    </row>
    <row r="29" spans="1:48" x14ac:dyDescent="0.25">
      <c r="A29" t="s">
        <v>793</v>
      </c>
      <c r="B29" s="13">
        <v>1</v>
      </c>
      <c r="D29">
        <v>2</v>
      </c>
      <c r="F29" s="46">
        <f t="shared" si="0"/>
        <v>2</v>
      </c>
      <c r="K29" s="46">
        <f t="shared" si="1"/>
        <v>0</v>
      </c>
      <c r="P29" s="46">
        <f t="shared" si="2"/>
        <v>0</v>
      </c>
      <c r="Q29" s="13">
        <v>1</v>
      </c>
      <c r="U29" s="46">
        <f t="shared" si="3"/>
        <v>0</v>
      </c>
      <c r="V29" s="13">
        <v>3</v>
      </c>
      <c r="W29" s="13">
        <v>5</v>
      </c>
      <c r="X29">
        <v>5</v>
      </c>
      <c r="Y29">
        <v>7</v>
      </c>
      <c r="Z29" s="46">
        <f t="shared" si="4"/>
        <v>12</v>
      </c>
      <c r="AE29" s="46">
        <f t="shared" si="5"/>
        <v>0</v>
      </c>
      <c r="AJ29" s="46">
        <f t="shared" si="6"/>
        <v>0</v>
      </c>
      <c r="AK29" s="13">
        <v>5</v>
      </c>
      <c r="AL29" s="13">
        <v>5</v>
      </c>
      <c r="AM29">
        <v>7</v>
      </c>
      <c r="AN29">
        <v>7</v>
      </c>
      <c r="AO29" s="46">
        <f t="shared" si="7"/>
        <v>14</v>
      </c>
      <c r="AP29" s="19">
        <f t="shared" si="8"/>
        <v>0.14285714285714285</v>
      </c>
      <c r="AQ29" s="19">
        <f t="shared" si="9"/>
        <v>0</v>
      </c>
      <c r="AR29" s="19">
        <f t="shared" si="10"/>
        <v>0</v>
      </c>
      <c r="AS29" s="19">
        <f t="shared" si="11"/>
        <v>0</v>
      </c>
      <c r="AT29" s="19">
        <f t="shared" si="12"/>
        <v>0.8571428571428571</v>
      </c>
      <c r="AU29" s="19">
        <f t="shared" si="13"/>
        <v>0</v>
      </c>
      <c r="AV29" s="19">
        <f t="shared" si="14"/>
        <v>0</v>
      </c>
    </row>
    <row r="30" spans="1:48" x14ac:dyDescent="0.25">
      <c r="A30" t="s">
        <v>794</v>
      </c>
      <c r="B30" s="13">
        <v>8</v>
      </c>
      <c r="C30" s="13">
        <v>15</v>
      </c>
      <c r="D30">
        <v>10</v>
      </c>
      <c r="E30">
        <v>16</v>
      </c>
      <c r="F30" s="46">
        <f t="shared" si="0"/>
        <v>26</v>
      </c>
      <c r="K30" s="46">
        <f t="shared" si="1"/>
        <v>0</v>
      </c>
      <c r="L30" s="13">
        <v>4</v>
      </c>
      <c r="M30" s="13">
        <v>3</v>
      </c>
      <c r="N30">
        <v>3</v>
      </c>
      <c r="P30" s="46">
        <f t="shared" si="2"/>
        <v>3</v>
      </c>
      <c r="Q30" s="13">
        <v>4</v>
      </c>
      <c r="R30" s="13">
        <v>6</v>
      </c>
      <c r="S30">
        <v>7</v>
      </c>
      <c r="T30">
        <v>6</v>
      </c>
      <c r="U30" s="46">
        <f t="shared" si="3"/>
        <v>13</v>
      </c>
      <c r="V30" s="13">
        <v>45</v>
      </c>
      <c r="W30" s="13">
        <v>88</v>
      </c>
      <c r="X30">
        <v>35</v>
      </c>
      <c r="Y30">
        <v>82</v>
      </c>
      <c r="Z30" s="46">
        <f t="shared" si="4"/>
        <v>117</v>
      </c>
      <c r="AA30" s="13">
        <v>4</v>
      </c>
      <c r="AB30" s="13">
        <v>1</v>
      </c>
      <c r="AC30">
        <v>3</v>
      </c>
      <c r="AD30">
        <v>1</v>
      </c>
      <c r="AE30" s="46">
        <f t="shared" si="5"/>
        <v>4</v>
      </c>
      <c r="AF30" s="13">
        <v>0</v>
      </c>
      <c r="AG30" s="13">
        <v>0</v>
      </c>
      <c r="AH30">
        <v>0</v>
      </c>
      <c r="AI30">
        <v>1</v>
      </c>
      <c r="AJ30" s="46">
        <f t="shared" si="6"/>
        <v>1</v>
      </c>
      <c r="AK30" s="13">
        <v>73</v>
      </c>
      <c r="AL30" s="13">
        <v>125</v>
      </c>
      <c r="AM30">
        <v>65</v>
      </c>
      <c r="AN30">
        <v>117</v>
      </c>
      <c r="AO30" s="46">
        <f t="shared" si="7"/>
        <v>164</v>
      </c>
      <c r="AP30" s="19">
        <f t="shared" si="8"/>
        <v>0.15853658536585366</v>
      </c>
      <c r="AQ30" s="19">
        <f t="shared" si="9"/>
        <v>0</v>
      </c>
      <c r="AR30" s="19">
        <f t="shared" si="10"/>
        <v>1.8292682926829267E-2</v>
      </c>
      <c r="AS30" s="19">
        <f t="shared" si="11"/>
        <v>1.8292682926829267E-2</v>
      </c>
      <c r="AT30" s="19">
        <f t="shared" si="12"/>
        <v>0.71341463414634143</v>
      </c>
      <c r="AU30" s="19">
        <f t="shared" si="13"/>
        <v>2.4390243902439025E-2</v>
      </c>
      <c r="AV30" s="19">
        <f t="shared" si="14"/>
        <v>6.0975609756097563E-3</v>
      </c>
    </row>
    <row r="31" spans="1:48" x14ac:dyDescent="0.25">
      <c r="B31"/>
      <c r="C31"/>
      <c r="F31"/>
      <c r="G31"/>
      <c r="H31"/>
      <c r="K31"/>
      <c r="L31"/>
      <c r="M31"/>
      <c r="P31"/>
      <c r="Q31"/>
      <c r="R31"/>
      <c r="U31"/>
      <c r="V31"/>
      <c r="W31"/>
      <c r="Z31"/>
      <c r="AA31"/>
      <c r="AB31"/>
      <c r="AE31"/>
      <c r="AF31"/>
      <c r="AG31"/>
      <c r="AJ31"/>
      <c r="AK31"/>
      <c r="AL31"/>
      <c r="AO31">
        <f>SUM(AO2:AO30)</f>
        <v>2636</v>
      </c>
    </row>
    <row r="32" spans="1:48" x14ac:dyDescent="0.2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t="s">
        <v>281</v>
      </c>
      <c r="AQ32" t="s">
        <v>368</v>
      </c>
      <c r="AR32" t="s">
        <v>283</v>
      </c>
      <c r="AS32" t="s">
        <v>367</v>
      </c>
      <c r="AT32" t="s">
        <v>287</v>
      </c>
      <c r="AU32" t="s">
        <v>365</v>
      </c>
      <c r="AV32" t="s">
        <v>288</v>
      </c>
    </row>
    <row r="33" spans="1:48" x14ac:dyDescent="0.25">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36">
        <f t="shared" ref="AP33:AV33" si="15">AVERAGE(AP2:AP29)</f>
        <v>0.26631836742245713</v>
      </c>
      <c r="AQ33" s="36">
        <f t="shared" si="15"/>
        <v>2.297028129320049E-2</v>
      </c>
      <c r="AR33" s="36">
        <f t="shared" si="15"/>
        <v>3.4893727790876253E-2</v>
      </c>
      <c r="AS33" s="36">
        <f t="shared" si="15"/>
        <v>3.4893727790876253E-2</v>
      </c>
      <c r="AT33" s="36">
        <f t="shared" si="15"/>
        <v>0.44839965682270694</v>
      </c>
      <c r="AU33" s="36">
        <f t="shared" si="15"/>
        <v>4.332579596391839E-2</v>
      </c>
      <c r="AV33" s="36">
        <f t="shared" si="15"/>
        <v>7.6887727251162649E-2</v>
      </c>
    </row>
    <row r="34" spans="1:48"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c r="AL34"/>
      <c r="AO34"/>
    </row>
    <row r="35" spans="1:48" s="56" customFormat="1" x14ac:dyDescent="0.25"/>
    <row r="36" spans="1:48" s="56" customFormat="1" x14ac:dyDescent="0.25">
      <c r="AP36" s="56" t="s">
        <v>606</v>
      </c>
      <c r="AQ36" s="57">
        <f>AP33+AQ33+AR33+AS33+AU33</f>
        <v>0.40240190026132849</v>
      </c>
    </row>
    <row r="37" spans="1:48" s="56" customFormat="1" x14ac:dyDescent="0.25"/>
    <row r="38" spans="1:48" s="56" customFormat="1" x14ac:dyDescent="0.25"/>
    <row r="39" spans="1:48" s="56" customFormat="1" x14ac:dyDescent="0.25"/>
    <row r="40" spans="1:48" x14ac:dyDescent="0.25">
      <c r="B40"/>
      <c r="C40"/>
      <c r="F40"/>
      <c r="G40"/>
      <c r="H40"/>
      <c r="K40"/>
      <c r="L40"/>
      <c r="M40"/>
      <c r="P40"/>
      <c r="Q40"/>
      <c r="R40"/>
      <c r="U40"/>
      <c r="V40"/>
      <c r="W40"/>
      <c r="Z40"/>
      <c r="AA40"/>
      <c r="AB40"/>
      <c r="AE40"/>
      <c r="AF40"/>
      <c r="AG40"/>
      <c r="AJ40"/>
      <c r="AK40"/>
      <c r="AL40"/>
      <c r="AO40"/>
    </row>
    <row r="41" spans="1:48" x14ac:dyDescent="0.25">
      <c r="B41"/>
      <c r="C41"/>
      <c r="F41"/>
      <c r="G41"/>
      <c r="H41"/>
      <c r="K41"/>
      <c r="L41"/>
      <c r="M41"/>
      <c r="P41"/>
      <c r="Q41"/>
      <c r="R41"/>
      <c r="U41"/>
      <c r="V41"/>
      <c r="W41"/>
      <c r="Z41"/>
      <c r="AA41"/>
      <c r="AB41"/>
      <c r="AE41"/>
      <c r="AF41"/>
      <c r="AG41"/>
      <c r="AJ41"/>
      <c r="AK41"/>
      <c r="AL41"/>
      <c r="AO41"/>
    </row>
    <row r="42" spans="1:48" x14ac:dyDescent="0.25">
      <c r="B42"/>
      <c r="C42"/>
      <c r="F42"/>
      <c r="G42"/>
      <c r="H42"/>
      <c r="K42"/>
      <c r="L42"/>
      <c r="M42"/>
      <c r="P42"/>
      <c r="Q42"/>
      <c r="R42"/>
      <c r="U42"/>
      <c r="V42"/>
      <c r="W42"/>
      <c r="Z42"/>
      <c r="AA42"/>
      <c r="AB42"/>
      <c r="AE42"/>
      <c r="AF42"/>
      <c r="AG42"/>
      <c r="AJ42"/>
      <c r="AK42"/>
      <c r="AL42"/>
      <c r="AO42"/>
    </row>
    <row r="43" spans="1:48" x14ac:dyDescent="0.25">
      <c r="B43"/>
      <c r="C43"/>
      <c r="F43"/>
      <c r="G43"/>
      <c r="H43"/>
      <c r="K43"/>
      <c r="L43"/>
      <c r="M43"/>
      <c r="P43"/>
      <c r="Q43"/>
      <c r="R43"/>
      <c r="U43"/>
      <c r="V43"/>
      <c r="W43"/>
      <c r="Z43"/>
      <c r="AA43"/>
      <c r="AB43"/>
      <c r="AE43"/>
      <c r="AF43"/>
      <c r="AG43"/>
      <c r="AJ43"/>
      <c r="AK43"/>
      <c r="AL43"/>
      <c r="AO43"/>
    </row>
    <row r="44" spans="1:48" x14ac:dyDescent="0.25">
      <c r="B44"/>
      <c r="C44"/>
      <c r="F44"/>
      <c r="G44"/>
      <c r="H44"/>
      <c r="K44"/>
      <c r="L44"/>
      <c r="M44"/>
      <c r="P44"/>
      <c r="Q44"/>
      <c r="R44"/>
      <c r="U44"/>
      <c r="V44"/>
      <c r="W44"/>
      <c r="Z44"/>
      <c r="AA44"/>
      <c r="AB44"/>
      <c r="AE44"/>
      <c r="AF44"/>
      <c r="AG44"/>
      <c r="AJ44"/>
      <c r="AK44"/>
      <c r="AL44"/>
      <c r="AO44"/>
    </row>
    <row r="45" spans="1:48" x14ac:dyDescent="0.25">
      <c r="B45"/>
      <c r="C45"/>
      <c r="F45"/>
      <c r="G45"/>
      <c r="H45"/>
      <c r="K45"/>
      <c r="L45"/>
      <c r="M45"/>
      <c r="P45"/>
      <c r="Q45"/>
      <c r="R45"/>
      <c r="U45"/>
      <c r="V45"/>
      <c r="W45"/>
      <c r="Z45"/>
      <c r="AA45"/>
      <c r="AB45"/>
      <c r="AE45"/>
      <c r="AF45"/>
      <c r="AG45"/>
      <c r="AJ45"/>
      <c r="AK45"/>
      <c r="AL45"/>
      <c r="AO45"/>
    </row>
    <row r="46" spans="1:48" x14ac:dyDescent="0.25">
      <c r="B46"/>
      <c r="C46"/>
      <c r="F46"/>
      <c r="G46"/>
      <c r="H46"/>
      <c r="K46"/>
      <c r="L46"/>
      <c r="M46"/>
      <c r="P46"/>
      <c r="Q46"/>
      <c r="R46"/>
      <c r="U46"/>
      <c r="V46"/>
      <c r="W46"/>
      <c r="Z46"/>
      <c r="AA46"/>
      <c r="AB46"/>
      <c r="AE46"/>
      <c r="AF46"/>
      <c r="AG46"/>
      <c r="AJ46"/>
      <c r="AK46"/>
      <c r="AL46"/>
      <c r="AO46"/>
    </row>
    <row r="47" spans="1:48" x14ac:dyDescent="0.25">
      <c r="B47"/>
      <c r="C47"/>
      <c r="F47"/>
      <c r="G47"/>
      <c r="H47"/>
      <c r="K47"/>
      <c r="L47"/>
      <c r="M47"/>
      <c r="P47"/>
      <c r="Q47"/>
      <c r="R47"/>
      <c r="U47"/>
      <c r="V47"/>
      <c r="W47"/>
      <c r="Z47"/>
      <c r="AA47"/>
      <c r="AB47"/>
      <c r="AE47"/>
      <c r="AF47"/>
      <c r="AG47"/>
      <c r="AJ47"/>
      <c r="AK47"/>
      <c r="AL47"/>
      <c r="AO47"/>
    </row>
    <row r="48" spans="1:48" x14ac:dyDescent="0.25">
      <c r="B48"/>
      <c r="C48"/>
      <c r="F48"/>
      <c r="G48"/>
      <c r="H48"/>
      <c r="K48"/>
      <c r="L48"/>
      <c r="M48"/>
      <c r="P48"/>
      <c r="Q48"/>
      <c r="R48"/>
      <c r="U48"/>
      <c r="V48"/>
      <c r="W48"/>
      <c r="Z48"/>
      <c r="AA48"/>
      <c r="AB48"/>
      <c r="AE48"/>
      <c r="AF48"/>
      <c r="AG48"/>
      <c r="AJ48"/>
      <c r="AK48"/>
      <c r="AL48"/>
      <c r="AO48"/>
    </row>
    <row r="49" spans="1:41" x14ac:dyDescent="0.25">
      <c r="B49"/>
      <c r="C49"/>
      <c r="F49"/>
      <c r="G49"/>
      <c r="H49"/>
      <c r="K49"/>
      <c r="L49"/>
      <c r="M49"/>
      <c r="P49"/>
      <c r="Q49"/>
      <c r="R49"/>
      <c r="U49"/>
      <c r="V49"/>
      <c r="W49"/>
      <c r="Z49"/>
      <c r="AA49"/>
      <c r="AB49"/>
      <c r="AE49"/>
      <c r="AF49"/>
      <c r="AG49"/>
      <c r="AJ49"/>
      <c r="AK49"/>
      <c r="AL49"/>
      <c r="AO49"/>
    </row>
    <row r="50" spans="1:41" x14ac:dyDescent="0.25">
      <c r="B50"/>
      <c r="C50"/>
      <c r="F50"/>
      <c r="G50"/>
      <c r="H50"/>
      <c r="K50"/>
      <c r="L50"/>
      <c r="M50"/>
      <c r="P50"/>
      <c r="Q50"/>
      <c r="R50"/>
      <c r="U50"/>
      <c r="V50"/>
      <c r="W50"/>
      <c r="Z50"/>
      <c r="AA50"/>
      <c r="AB50"/>
      <c r="AE50"/>
      <c r="AF50"/>
      <c r="AG50"/>
      <c r="AJ50"/>
      <c r="AK50"/>
      <c r="AL50"/>
      <c r="AO50"/>
    </row>
    <row r="51" spans="1:41" x14ac:dyDescent="0.25">
      <c r="B51"/>
      <c r="C51"/>
      <c r="F51"/>
      <c r="G51"/>
      <c r="H51"/>
      <c r="K51"/>
      <c r="L51"/>
      <c r="M51"/>
      <c r="P51"/>
      <c r="Q51"/>
      <c r="R51"/>
      <c r="U51"/>
      <c r="V51"/>
      <c r="W51"/>
      <c r="Z51"/>
      <c r="AA51"/>
      <c r="AB51"/>
      <c r="AE51"/>
      <c r="AF51"/>
      <c r="AG51"/>
      <c r="AJ51"/>
      <c r="AK51"/>
      <c r="AL51"/>
      <c r="AO51"/>
    </row>
    <row r="52" spans="1:41" x14ac:dyDescent="0.25">
      <c r="B52"/>
      <c r="C52"/>
      <c r="F52"/>
      <c r="G52"/>
      <c r="H52"/>
      <c r="K52"/>
      <c r="L52"/>
      <c r="M52"/>
      <c r="P52"/>
      <c r="Q52"/>
      <c r="R52"/>
      <c r="U52"/>
      <c r="V52"/>
      <c r="W52"/>
      <c r="Z52"/>
      <c r="AA52"/>
      <c r="AB52"/>
      <c r="AE52"/>
      <c r="AF52"/>
      <c r="AG52"/>
      <c r="AJ52"/>
      <c r="AK52"/>
      <c r="AL52"/>
      <c r="AO52"/>
    </row>
    <row r="53" spans="1:41" x14ac:dyDescent="0.25">
      <c r="B53"/>
      <c r="C53"/>
      <c r="F53"/>
      <c r="G53"/>
      <c r="H53"/>
      <c r="K53"/>
      <c r="L53"/>
      <c r="M53"/>
      <c r="P53"/>
      <c r="Q53"/>
      <c r="R53"/>
      <c r="U53"/>
      <c r="V53"/>
      <c r="W53"/>
      <c r="Z53"/>
      <c r="AA53"/>
      <c r="AB53"/>
      <c r="AE53"/>
      <c r="AF53"/>
      <c r="AG53"/>
      <c r="AJ53"/>
      <c r="AK53"/>
      <c r="AL53"/>
      <c r="AO53"/>
    </row>
    <row r="54" spans="1:41" x14ac:dyDescent="0.25">
      <c r="B54"/>
      <c r="C54"/>
      <c r="F54"/>
      <c r="G54"/>
      <c r="H54"/>
      <c r="K54"/>
      <c r="L54"/>
      <c r="M54"/>
      <c r="P54"/>
      <c r="Q54"/>
      <c r="R54"/>
      <c r="U54"/>
      <c r="V54"/>
      <c r="W54"/>
      <c r="Z54"/>
      <c r="AA54"/>
      <c r="AB54"/>
      <c r="AE54"/>
      <c r="AF54"/>
      <c r="AG54"/>
      <c r="AJ54"/>
      <c r="AK54"/>
      <c r="AL54"/>
      <c r="AO54"/>
    </row>
    <row r="55" spans="1:4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1:41" x14ac:dyDescent="0.2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row>
    <row r="57" spans="1:41" x14ac:dyDescent="0.2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x14ac:dyDescent="0.2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41" x14ac:dyDescent="0.2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row>
    <row r="60" spans="1:41" x14ac:dyDescent="0.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row>
    <row r="61" spans="1:41" x14ac:dyDescent="0.2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row>
    <row r="62" spans="1:4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1:41" x14ac:dyDescent="0.2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row>
    <row r="64" spans="1:41" x14ac:dyDescent="0.2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row>
    <row r="65" spans="1:41" x14ac:dyDescent="0.2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row>
    <row r="66" spans="1:41" x14ac:dyDescent="0.2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1:41" x14ac:dyDescent="0.2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row>
    <row r="68" spans="1:4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row>
    <row r="69" spans="1:41" x14ac:dyDescent="0.2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row>
    <row r="70" spans="1:41" x14ac:dyDescent="0.2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row>
    <row r="71" spans="1:41" x14ac:dyDescent="0.2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1:41" x14ac:dyDescent="0.2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row>
    <row r="73" spans="1:41" x14ac:dyDescent="0.2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row>
    <row r="74" spans="1:41" x14ac:dyDescent="0.2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row>
    <row r="75" spans="1:41" x14ac:dyDescent="0.2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row>
    <row r="76" spans="1:41" x14ac:dyDescent="0.2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row>
    <row r="77" spans="1:41" x14ac:dyDescent="0.2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row>
    <row r="78" spans="1:41" x14ac:dyDescent="0.2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row>
    <row r="79" spans="1:41" x14ac:dyDescent="0.2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1:4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row>
    <row r="81" spans="1:4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row>
    <row r="82" spans="1:4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row>
    <row r="83" spans="1:4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row>
    <row r="84" spans="1:4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row>
    <row r="85" spans="1:4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row>
    <row r="86" spans="1:4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row>
    <row r="87" spans="1:4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1:4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row>
    <row r="89" spans="1:4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row>
    <row r="90" spans="1:4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row>
    <row r="91" spans="1:4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row>
    <row r="92" spans="1:4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row>
    <row r="93" spans="1:4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row>
    <row r="94" spans="1:4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row>
    <row r="95" spans="1:4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row>
    <row r="96" spans="1:4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row>
    <row r="97" spans="1:4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row>
    <row r="98" spans="1:4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row>
    <row r="99" spans="1:4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row>
    <row r="100" spans="1:4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row>
    <row r="101" spans="1:4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row>
    <row r="102" spans="1:4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row>
    <row r="103" spans="1:4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row>
    <row r="104" spans="1:4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row>
    <row r="105" spans="1:4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row>
    <row r="106" spans="1:4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row>
    <row r="107" spans="1:4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row>
    <row r="108" spans="1:4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row>
    <row r="109" spans="1:4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row>
    <row r="110" spans="1:4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row>
    <row r="111" spans="1:4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row>
    <row r="112" spans="1:4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row>
    <row r="113" spans="1:4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row>
    <row r="114" spans="1:4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row>
    <row r="115" spans="1:4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row>
    <row r="116" spans="1:4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row>
    <row r="117" spans="1:4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row>
    <row r="118" spans="1:4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row>
    <row r="119" spans="1:4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row>
    <row r="120" spans="1:4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row>
    <row r="121" spans="1:4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row>
    <row r="122" spans="1:4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row>
    <row r="123" spans="1:4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row>
    <row r="124" spans="1:41" x14ac:dyDescent="0.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row>
    <row r="125" spans="1:41" x14ac:dyDescent="0.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row>
    <row r="126" spans="1:41" x14ac:dyDescent="0.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row>
    <row r="127" spans="1:41" x14ac:dyDescent="0.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row>
    <row r="128" spans="1:41" x14ac:dyDescent="0.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row>
    <row r="129" spans="1:41" x14ac:dyDescent="0.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row>
    <row r="130" spans="1:41" x14ac:dyDescent="0.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row>
    <row r="131" spans="1:41" x14ac:dyDescent="0.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row>
    <row r="132" spans="1:41" x14ac:dyDescent="0.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row>
    <row r="133" spans="1:41" x14ac:dyDescent="0.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row>
    <row r="134" spans="1:41" x14ac:dyDescent="0.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row>
    <row r="135" spans="1:41" x14ac:dyDescent="0.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row>
    <row r="136" spans="1:41" x14ac:dyDescent="0.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row>
    <row r="137" spans="1:41" x14ac:dyDescent="0.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row>
    <row r="138" spans="1:41" x14ac:dyDescent="0.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row>
    <row r="139" spans="1:41" x14ac:dyDescent="0.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row>
    <row r="140" spans="1:41"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row>
    <row r="141" spans="1:41" x14ac:dyDescent="0.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row>
    <row r="142" spans="1:41" x14ac:dyDescent="0.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row>
    <row r="143" spans="1:41" x14ac:dyDescent="0.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row>
    <row r="144" spans="1:41" x14ac:dyDescent="0.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row>
    <row r="145" spans="1:41" x14ac:dyDescent="0.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row>
    <row r="146" spans="1:41" x14ac:dyDescent="0.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row>
    <row r="147" spans="1:41" x14ac:dyDescent="0.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row>
    <row r="148" spans="1:41" x14ac:dyDescent="0.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row>
    <row r="149" spans="1:41" x14ac:dyDescent="0.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row>
    <row r="150" spans="1:41" x14ac:dyDescent="0.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row>
    <row r="151" spans="1:41" x14ac:dyDescent="0.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row>
    <row r="152" spans="1:41" x14ac:dyDescent="0.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row>
    <row r="153" spans="1:41" x14ac:dyDescent="0.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row>
    <row r="154" spans="1:41" x14ac:dyDescent="0.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row>
    <row r="155" spans="1:41" x14ac:dyDescent="0.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row>
    <row r="156" spans="1:41" x14ac:dyDescent="0.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row>
    <row r="157" spans="1:41" x14ac:dyDescent="0.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row>
    <row r="158" spans="1:41" x14ac:dyDescent="0.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row>
    <row r="159" spans="1:41"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row>
    <row r="160" spans="1:41"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row>
    <row r="161" spans="1:41" x14ac:dyDescent="0.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row>
    <row r="162" spans="1:41" x14ac:dyDescent="0.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row>
    <row r="163" spans="1:41" x14ac:dyDescent="0.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row>
    <row r="164" spans="1:41" x14ac:dyDescent="0.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row>
    <row r="165" spans="1:41" x14ac:dyDescent="0.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row>
    <row r="166" spans="1:41" x14ac:dyDescent="0.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row>
    <row r="167" spans="1:41" x14ac:dyDescent="0.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row>
    <row r="168" spans="1:41" x14ac:dyDescent="0.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row>
    <row r="169" spans="1:41" x14ac:dyDescent="0.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row>
    <row r="170" spans="1:41" x14ac:dyDescent="0.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row>
    <row r="171" spans="1:41" x14ac:dyDescent="0.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row>
    <row r="172" spans="1:41" x14ac:dyDescent="0.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row>
    <row r="173" spans="1:41" x14ac:dyDescent="0.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row>
    <row r="174" spans="1:41" x14ac:dyDescent="0.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row>
    <row r="175" spans="1:41" x14ac:dyDescent="0.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row>
    <row r="176" spans="1:41" x14ac:dyDescent="0.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row>
    <row r="177" spans="1:41" x14ac:dyDescent="0.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row>
    <row r="178" spans="1:41" x14ac:dyDescent="0.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row>
    <row r="179" spans="1:41" x14ac:dyDescent="0.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row>
    <row r="180" spans="1:41" x14ac:dyDescent="0.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row>
    <row r="181" spans="1:41" x14ac:dyDescent="0.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row>
    <row r="182" spans="1:41" x14ac:dyDescent="0.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row>
    <row r="183" spans="1:41" x14ac:dyDescent="0.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row>
    <row r="184" spans="1:41" x14ac:dyDescent="0.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row>
    <row r="185" spans="1:41" x14ac:dyDescent="0.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row>
    <row r="186" spans="1:41" x14ac:dyDescent="0.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row>
    <row r="187" spans="1:41" x14ac:dyDescent="0.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row>
    <row r="188" spans="1:41" x14ac:dyDescent="0.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row>
    <row r="189" spans="1:41" x14ac:dyDescent="0.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row>
    <row r="190" spans="1:41" x14ac:dyDescent="0.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row>
    <row r="191" spans="1:41" x14ac:dyDescent="0.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row>
    <row r="192" spans="1:41" x14ac:dyDescent="0.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row>
    <row r="193" spans="1:41" x14ac:dyDescent="0.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row>
    <row r="194" spans="1:41" x14ac:dyDescent="0.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row>
    <row r="195" spans="1:41" x14ac:dyDescent="0.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row>
    <row r="196" spans="1:41" x14ac:dyDescent="0.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row>
    <row r="197" spans="1:41" x14ac:dyDescent="0.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row>
    <row r="198" spans="1:41" x14ac:dyDescent="0.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row>
    <row r="199" spans="1:41" x14ac:dyDescent="0.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row>
    <row r="200" spans="1:41" x14ac:dyDescent="0.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row>
    <row r="201" spans="1:41" x14ac:dyDescent="0.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row>
    <row r="202" spans="1:41" x14ac:dyDescent="0.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row>
    <row r="203" spans="1:41" x14ac:dyDescent="0.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row>
    <row r="204" spans="1:41" x14ac:dyDescent="0.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row>
    <row r="205" spans="1:41" x14ac:dyDescent="0.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row>
    <row r="206" spans="1:41" x14ac:dyDescent="0.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row>
    <row r="207" spans="1:41" x14ac:dyDescent="0.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row>
    <row r="208" spans="1:41" x14ac:dyDescent="0.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row>
    <row r="209" spans="1:41" x14ac:dyDescent="0.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row>
    <row r="210" spans="1:41" x14ac:dyDescent="0.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row>
    <row r="211" spans="1:41" x14ac:dyDescent="0.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row>
    <row r="212" spans="1:41" x14ac:dyDescent="0.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row>
  </sheetData>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P38"/>
  <sheetViews>
    <sheetView workbookViewId="0">
      <pane ySplit="1" topLeftCell="A2" activePane="bottomLeft" state="frozen"/>
      <selection pane="bottomLeft" activeCell="G19" sqref="G19"/>
    </sheetView>
  </sheetViews>
  <sheetFormatPr defaultRowHeight="15" x14ac:dyDescent="0.25"/>
  <cols>
    <col min="1" max="1" width="50" bestFit="1" customWidth="1"/>
    <col min="48" max="48" width="12" customWidth="1"/>
    <col min="56" max="57" width="11.7109375" customWidth="1"/>
  </cols>
  <sheetData>
    <row r="1" spans="1:68" x14ac:dyDescent="0.25">
      <c r="A1" s="1" t="s">
        <v>0</v>
      </c>
      <c r="B1" s="1" t="s">
        <v>339</v>
      </c>
      <c r="C1" s="1" t="s">
        <v>338</v>
      </c>
      <c r="D1" s="1" t="s">
        <v>337</v>
      </c>
      <c r="E1" s="1" t="s">
        <v>336</v>
      </c>
      <c r="F1" s="11" t="s">
        <v>335</v>
      </c>
      <c r="G1" s="1" t="s">
        <v>334</v>
      </c>
      <c r="H1" s="1" t="s">
        <v>333</v>
      </c>
      <c r="I1" s="5" t="s">
        <v>332</v>
      </c>
      <c r="J1" s="1" t="s">
        <v>331</v>
      </c>
      <c r="K1" s="11" t="s">
        <v>330</v>
      </c>
      <c r="L1" s="1" t="s">
        <v>329</v>
      </c>
      <c r="M1" s="1" t="s">
        <v>328</v>
      </c>
      <c r="N1" s="1" t="s">
        <v>327</v>
      </c>
      <c r="O1" s="1" t="s">
        <v>326</v>
      </c>
      <c r="P1" s="18" t="s">
        <v>325</v>
      </c>
      <c r="Q1" s="1" t="s">
        <v>324</v>
      </c>
      <c r="R1" s="1" t="s">
        <v>323</v>
      </c>
      <c r="S1" s="1" t="s">
        <v>322</v>
      </c>
      <c r="T1" s="1" t="s">
        <v>320</v>
      </c>
      <c r="U1" s="18" t="s">
        <v>319</v>
      </c>
      <c r="V1" s="1" t="s">
        <v>318</v>
      </c>
      <c r="W1" s="1" t="s">
        <v>317</v>
      </c>
      <c r="X1" s="1" t="s">
        <v>316</v>
      </c>
      <c r="Y1" s="1" t="s">
        <v>315</v>
      </c>
      <c r="Z1" s="18" t="s">
        <v>321</v>
      </c>
      <c r="AA1" s="1" t="s">
        <v>314</v>
      </c>
      <c r="AB1" s="1" t="s">
        <v>313</v>
      </c>
      <c r="AC1" s="1" t="s">
        <v>312</v>
      </c>
      <c r="AD1" s="1" t="s">
        <v>311</v>
      </c>
      <c r="AE1" s="18" t="s">
        <v>310</v>
      </c>
      <c r="AF1" s="1" t="s">
        <v>309</v>
      </c>
      <c r="AG1" s="1" t="s">
        <v>308</v>
      </c>
      <c r="AH1" s="1" t="s">
        <v>307</v>
      </c>
      <c r="AI1" s="1" t="s">
        <v>306</v>
      </c>
      <c r="AJ1" s="18" t="s">
        <v>305</v>
      </c>
      <c r="AK1" s="1" t="s">
        <v>304</v>
      </c>
      <c r="AL1" s="1" t="s">
        <v>303</v>
      </c>
      <c r="AM1" s="1" t="s">
        <v>302</v>
      </c>
      <c r="AN1" s="1" t="s">
        <v>301</v>
      </c>
      <c r="AO1" s="11" t="s">
        <v>300</v>
      </c>
      <c r="AP1" s="1" t="s">
        <v>299</v>
      </c>
      <c r="AQ1" s="1" t="s">
        <v>298</v>
      </c>
      <c r="AR1" s="1" t="s">
        <v>297</v>
      </c>
      <c r="AS1" s="1" t="s">
        <v>296</v>
      </c>
      <c r="AT1" s="11" t="s">
        <v>295</v>
      </c>
      <c r="AU1" s="21" t="s">
        <v>280</v>
      </c>
      <c r="AV1" s="5" t="s">
        <v>281</v>
      </c>
      <c r="AW1" s="5" t="s">
        <v>282</v>
      </c>
      <c r="AX1" s="5" t="s">
        <v>283</v>
      </c>
      <c r="AY1" s="5" t="s">
        <v>284</v>
      </c>
      <c r="AZ1" s="5" t="s">
        <v>285</v>
      </c>
      <c r="BA1" s="5" t="s">
        <v>286</v>
      </c>
      <c r="BB1" s="5" t="s">
        <v>287</v>
      </c>
      <c r="BC1" s="5" t="s">
        <v>288</v>
      </c>
      <c r="BD1" s="5" t="s">
        <v>290</v>
      </c>
      <c r="BE1" s="5"/>
      <c r="BF1" s="1" t="s">
        <v>269</v>
      </c>
      <c r="BG1" s="1" t="s">
        <v>270</v>
      </c>
      <c r="BH1" s="1" t="s">
        <v>271</v>
      </c>
      <c r="BI1" s="1" t="s">
        <v>272</v>
      </c>
      <c r="BJ1" s="11" t="s">
        <v>273</v>
      </c>
      <c r="BK1" s="23" t="s">
        <v>291</v>
      </c>
      <c r="BL1" s="23" t="s">
        <v>292</v>
      </c>
      <c r="BM1" s="23" t="s">
        <v>294</v>
      </c>
      <c r="BN1" s="23" t="s">
        <v>293</v>
      </c>
      <c r="BO1" s="23" t="s">
        <v>280</v>
      </c>
    </row>
    <row r="2" spans="1:68" x14ac:dyDescent="0.25">
      <c r="A2" t="s">
        <v>766</v>
      </c>
      <c r="B2">
        <v>0</v>
      </c>
      <c r="C2">
        <v>0</v>
      </c>
      <c r="D2">
        <v>0</v>
      </c>
      <c r="E2">
        <v>0</v>
      </c>
      <c r="F2">
        <f t="shared" ref="F2:F31" si="0">SUM(B2:E2)</f>
        <v>0</v>
      </c>
      <c r="G2">
        <v>0</v>
      </c>
      <c r="H2">
        <v>0</v>
      </c>
      <c r="I2">
        <v>0</v>
      </c>
      <c r="J2">
        <v>0</v>
      </c>
      <c r="K2">
        <f t="shared" ref="K2:K31" si="1">SUM(G2:J2)</f>
        <v>0</v>
      </c>
      <c r="L2">
        <v>0</v>
      </c>
      <c r="M2">
        <v>0</v>
      </c>
      <c r="N2">
        <v>1</v>
      </c>
      <c r="O2">
        <v>1</v>
      </c>
      <c r="P2">
        <f t="shared" ref="P2:P31" si="2">SUM(L2:O2)</f>
        <v>2</v>
      </c>
      <c r="Q2">
        <v>0</v>
      </c>
      <c r="R2">
        <v>0</v>
      </c>
      <c r="S2">
        <v>0</v>
      </c>
      <c r="T2">
        <v>0</v>
      </c>
      <c r="U2">
        <f t="shared" ref="U2:U31" si="3">SUM(Q2:T2)</f>
        <v>0</v>
      </c>
      <c r="V2">
        <v>0</v>
      </c>
      <c r="W2">
        <v>0</v>
      </c>
      <c r="X2">
        <v>0</v>
      </c>
      <c r="Y2">
        <v>0</v>
      </c>
      <c r="Z2">
        <f t="shared" ref="Z2:Z31" si="4">SUM(V2:Y2)</f>
        <v>0</v>
      </c>
      <c r="AA2">
        <v>4</v>
      </c>
      <c r="AB2">
        <v>0</v>
      </c>
      <c r="AC2">
        <v>1</v>
      </c>
      <c r="AD2">
        <v>1</v>
      </c>
      <c r="AE2">
        <f t="shared" ref="AE2:AE31" si="5">SUM(AA2:AD2)</f>
        <v>6</v>
      </c>
      <c r="AF2">
        <v>0</v>
      </c>
      <c r="AG2">
        <v>0</v>
      </c>
      <c r="AH2">
        <v>0</v>
      </c>
      <c r="AI2">
        <v>0</v>
      </c>
      <c r="AJ2">
        <f t="shared" ref="AJ2:AJ31" si="6">SUM(AF2:AI2)</f>
        <v>0</v>
      </c>
      <c r="AK2">
        <v>1</v>
      </c>
      <c r="AL2">
        <v>0</v>
      </c>
      <c r="AM2">
        <v>0</v>
      </c>
      <c r="AN2">
        <v>1</v>
      </c>
      <c r="AO2">
        <f t="shared" ref="AO2:AO31" si="7">SUM(AK2:AN2)</f>
        <v>2</v>
      </c>
      <c r="AP2">
        <v>0</v>
      </c>
      <c r="AQ2">
        <v>0</v>
      </c>
      <c r="AR2">
        <v>0</v>
      </c>
      <c r="AS2">
        <v>0</v>
      </c>
      <c r="AT2">
        <f t="shared" ref="AT2:AT31" si="8">SUM(AP2:AS2)</f>
        <v>0</v>
      </c>
      <c r="AU2" s="22">
        <f t="shared" ref="AU2:AU31" si="9">F2+K2+P2+U2+Z2+AE2+AJ2+AO2+AT2</f>
        <v>10</v>
      </c>
      <c r="AV2" s="19">
        <f>F2/AU2</f>
        <v>0</v>
      </c>
      <c r="AW2" s="19">
        <f>K2/AU2</f>
        <v>0</v>
      </c>
      <c r="AX2" s="19">
        <f>P2/AU2</f>
        <v>0.2</v>
      </c>
      <c r="AY2" s="19">
        <f>U2/AU2</f>
        <v>0</v>
      </c>
      <c r="AZ2" s="19">
        <f>Z2/AU2</f>
        <v>0</v>
      </c>
      <c r="BA2" s="19">
        <f>AJ2/AU2</f>
        <v>0</v>
      </c>
      <c r="BB2" s="19">
        <f>AO2/AU2</f>
        <v>0.2</v>
      </c>
      <c r="BC2" s="19">
        <f>AT2/AU2</f>
        <v>0</v>
      </c>
      <c r="BD2" s="19">
        <f t="shared" ref="BD2:BD31" si="10">AE2/AU2</f>
        <v>0.6</v>
      </c>
      <c r="BE2" s="19"/>
      <c r="BK2">
        <f t="shared" ref="BK2:BK31" si="11">B2+G2+L2+Q2+V2+AA2+AF2+AK2+AP2+BF2</f>
        <v>5</v>
      </c>
      <c r="BL2">
        <f t="shared" ref="BL2:BL31" si="12">C2+F2+M2+R2+W2+AB2+AG2+AL2+AQ2+BG2</f>
        <v>0</v>
      </c>
      <c r="BM2">
        <f t="shared" ref="BM2:BM31" si="13">D2+I2+N2+S2+X2+AC2+AH2+AM2+AR2+AH2</f>
        <v>2</v>
      </c>
      <c r="BN2">
        <f t="shared" ref="BN2:BN31" si="14">E2+J2+O2+T2+Y2+AD2+AI2+AN2+AS2+BI2</f>
        <v>3</v>
      </c>
      <c r="BO2">
        <f t="shared" ref="BO2:BO31" si="15">BK2+BL2+BM2+BN2</f>
        <v>10</v>
      </c>
    </row>
    <row r="3" spans="1:68" x14ac:dyDescent="0.25">
      <c r="A3" t="s">
        <v>767</v>
      </c>
      <c r="B3">
        <v>3</v>
      </c>
      <c r="C3">
        <v>1</v>
      </c>
      <c r="F3">
        <f t="shared" si="0"/>
        <v>4</v>
      </c>
      <c r="K3">
        <f t="shared" si="1"/>
        <v>0</v>
      </c>
      <c r="P3">
        <f t="shared" si="2"/>
        <v>0</v>
      </c>
      <c r="U3">
        <f t="shared" si="3"/>
        <v>0</v>
      </c>
      <c r="Z3">
        <f t="shared" si="4"/>
        <v>0</v>
      </c>
      <c r="AE3">
        <f t="shared" si="5"/>
        <v>0</v>
      </c>
      <c r="AJ3">
        <f t="shared" si="6"/>
        <v>0</v>
      </c>
      <c r="AK3">
        <v>6</v>
      </c>
      <c r="AL3">
        <v>7</v>
      </c>
      <c r="AM3">
        <v>3</v>
      </c>
      <c r="AN3">
        <v>4</v>
      </c>
      <c r="AO3">
        <f t="shared" si="7"/>
        <v>20</v>
      </c>
      <c r="AT3">
        <f t="shared" si="8"/>
        <v>0</v>
      </c>
      <c r="AU3" s="22">
        <f t="shared" si="9"/>
        <v>24</v>
      </c>
      <c r="AV3" s="19">
        <v>0</v>
      </c>
      <c r="AW3" s="19">
        <v>0</v>
      </c>
      <c r="AX3" s="19">
        <v>0</v>
      </c>
      <c r="AY3" s="19">
        <v>0</v>
      </c>
      <c r="AZ3" s="19">
        <v>0</v>
      </c>
      <c r="BA3" s="19">
        <v>0</v>
      </c>
      <c r="BB3" s="19">
        <v>0</v>
      </c>
      <c r="BC3" s="19">
        <v>0</v>
      </c>
      <c r="BD3" s="19">
        <f t="shared" si="10"/>
        <v>0</v>
      </c>
      <c r="BE3" s="12"/>
      <c r="BF3" s="28"/>
      <c r="BG3" s="28"/>
      <c r="BH3" s="28"/>
      <c r="BI3" s="28"/>
      <c r="BJ3" s="28"/>
      <c r="BK3">
        <f t="shared" si="11"/>
        <v>9</v>
      </c>
      <c r="BL3">
        <f t="shared" si="12"/>
        <v>12</v>
      </c>
      <c r="BM3">
        <f t="shared" si="13"/>
        <v>3</v>
      </c>
      <c r="BN3">
        <f t="shared" si="14"/>
        <v>4</v>
      </c>
      <c r="BO3">
        <f t="shared" si="15"/>
        <v>28</v>
      </c>
    </row>
    <row r="4" spans="1:68" x14ac:dyDescent="0.25">
      <c r="A4" t="s">
        <v>768</v>
      </c>
      <c r="B4">
        <v>0</v>
      </c>
      <c r="C4">
        <v>0</v>
      </c>
      <c r="D4">
        <v>0</v>
      </c>
      <c r="E4">
        <v>1</v>
      </c>
      <c r="F4">
        <f t="shared" si="0"/>
        <v>1</v>
      </c>
      <c r="G4">
        <v>0</v>
      </c>
      <c r="H4">
        <v>0</v>
      </c>
      <c r="I4">
        <v>0</v>
      </c>
      <c r="J4">
        <v>0</v>
      </c>
      <c r="K4">
        <f t="shared" si="1"/>
        <v>0</v>
      </c>
      <c r="L4">
        <v>0</v>
      </c>
      <c r="M4">
        <v>2</v>
      </c>
      <c r="N4">
        <v>0</v>
      </c>
      <c r="O4">
        <v>0</v>
      </c>
      <c r="P4">
        <f t="shared" si="2"/>
        <v>2</v>
      </c>
      <c r="Q4">
        <v>1</v>
      </c>
      <c r="R4">
        <v>0</v>
      </c>
      <c r="S4">
        <v>0</v>
      </c>
      <c r="T4">
        <v>0</v>
      </c>
      <c r="U4">
        <f t="shared" si="3"/>
        <v>1</v>
      </c>
      <c r="V4">
        <v>0</v>
      </c>
      <c r="W4">
        <v>0</v>
      </c>
      <c r="X4">
        <v>0</v>
      </c>
      <c r="Y4">
        <v>0</v>
      </c>
      <c r="Z4">
        <f t="shared" si="4"/>
        <v>0</v>
      </c>
      <c r="AA4">
        <v>0</v>
      </c>
      <c r="AB4">
        <v>0</v>
      </c>
      <c r="AC4">
        <v>0</v>
      </c>
      <c r="AD4">
        <v>0</v>
      </c>
      <c r="AE4">
        <f t="shared" si="5"/>
        <v>0</v>
      </c>
      <c r="AF4">
        <v>0</v>
      </c>
      <c r="AG4">
        <v>0</v>
      </c>
      <c r="AH4">
        <v>0</v>
      </c>
      <c r="AI4">
        <v>0</v>
      </c>
      <c r="AJ4">
        <f t="shared" si="6"/>
        <v>0</v>
      </c>
      <c r="AK4">
        <v>2</v>
      </c>
      <c r="AL4">
        <v>4</v>
      </c>
      <c r="AM4">
        <v>2</v>
      </c>
      <c r="AN4">
        <v>4</v>
      </c>
      <c r="AO4">
        <f t="shared" si="7"/>
        <v>12</v>
      </c>
      <c r="AP4">
        <v>0</v>
      </c>
      <c r="AQ4">
        <v>0</v>
      </c>
      <c r="AR4">
        <v>0</v>
      </c>
      <c r="AS4">
        <v>0</v>
      </c>
      <c r="AT4">
        <f t="shared" si="8"/>
        <v>0</v>
      </c>
      <c r="AU4" s="22">
        <f t="shared" si="9"/>
        <v>16</v>
      </c>
      <c r="AV4" s="19">
        <f t="shared" ref="AV4:AV31" si="16">F4/AU4</f>
        <v>6.25E-2</v>
      </c>
      <c r="AW4" s="19">
        <f t="shared" ref="AW4:AW31" si="17">K4/AU4</f>
        <v>0</v>
      </c>
      <c r="AX4" s="19">
        <f t="shared" ref="AX4:AX31" si="18">P4/AU4</f>
        <v>0.125</v>
      </c>
      <c r="AY4" s="19">
        <f t="shared" ref="AY4:AY31" si="19">U4/AU4</f>
        <v>6.25E-2</v>
      </c>
      <c r="AZ4" s="19">
        <f t="shared" ref="AZ4:AZ31" si="20">Z4/AU4</f>
        <v>0</v>
      </c>
      <c r="BA4" s="19">
        <f t="shared" ref="BA4:BA31" si="21">AJ4/AU4</f>
        <v>0</v>
      </c>
      <c r="BB4" s="19">
        <f t="shared" ref="BB4:BB31" si="22">AO4/AU4</f>
        <v>0.75</v>
      </c>
      <c r="BC4" s="19">
        <f t="shared" ref="BC4:BC31" si="23">AT4/AU4</f>
        <v>0</v>
      </c>
      <c r="BD4" s="19">
        <f t="shared" si="10"/>
        <v>0</v>
      </c>
      <c r="BF4">
        <v>0</v>
      </c>
      <c r="BG4">
        <v>0</v>
      </c>
      <c r="BH4">
        <v>0</v>
      </c>
      <c r="BI4">
        <v>0</v>
      </c>
      <c r="BJ4">
        <v>0</v>
      </c>
      <c r="BK4">
        <f t="shared" si="11"/>
        <v>3</v>
      </c>
      <c r="BL4">
        <f t="shared" si="12"/>
        <v>7</v>
      </c>
      <c r="BM4">
        <f t="shared" si="13"/>
        <v>2</v>
      </c>
      <c r="BN4">
        <f t="shared" si="14"/>
        <v>5</v>
      </c>
      <c r="BO4">
        <f t="shared" si="15"/>
        <v>17</v>
      </c>
    </row>
    <row r="5" spans="1:68" s="22" customFormat="1" x14ac:dyDescent="0.25">
      <c r="A5" t="s">
        <v>769</v>
      </c>
      <c r="B5">
        <v>0</v>
      </c>
      <c r="C5">
        <v>0</v>
      </c>
      <c r="D5">
        <v>0</v>
      </c>
      <c r="E5">
        <v>1</v>
      </c>
      <c r="F5">
        <f t="shared" si="0"/>
        <v>1</v>
      </c>
      <c r="G5">
        <v>0</v>
      </c>
      <c r="H5">
        <v>0</v>
      </c>
      <c r="I5">
        <v>0</v>
      </c>
      <c r="J5">
        <v>0</v>
      </c>
      <c r="K5">
        <f t="shared" si="1"/>
        <v>0</v>
      </c>
      <c r="L5">
        <v>0</v>
      </c>
      <c r="M5">
        <v>0</v>
      </c>
      <c r="N5">
        <v>1</v>
      </c>
      <c r="O5">
        <v>0</v>
      </c>
      <c r="P5">
        <f t="shared" si="2"/>
        <v>1</v>
      </c>
      <c r="Q5">
        <v>1</v>
      </c>
      <c r="R5">
        <v>0</v>
      </c>
      <c r="S5">
        <v>0</v>
      </c>
      <c r="T5">
        <v>0</v>
      </c>
      <c r="U5">
        <f t="shared" si="3"/>
        <v>1</v>
      </c>
      <c r="V5">
        <v>0</v>
      </c>
      <c r="W5">
        <v>0</v>
      </c>
      <c r="X5">
        <v>0</v>
      </c>
      <c r="Y5">
        <v>0</v>
      </c>
      <c r="Z5">
        <f t="shared" si="4"/>
        <v>0</v>
      </c>
      <c r="AA5">
        <v>0</v>
      </c>
      <c r="AB5">
        <v>0</v>
      </c>
      <c r="AC5">
        <v>0</v>
      </c>
      <c r="AD5">
        <v>0</v>
      </c>
      <c r="AE5">
        <f t="shared" si="5"/>
        <v>0</v>
      </c>
      <c r="AF5">
        <v>0</v>
      </c>
      <c r="AG5">
        <v>0</v>
      </c>
      <c r="AH5">
        <v>0</v>
      </c>
      <c r="AI5">
        <v>0</v>
      </c>
      <c r="AJ5">
        <f t="shared" si="6"/>
        <v>0</v>
      </c>
      <c r="AK5">
        <v>1</v>
      </c>
      <c r="AL5">
        <v>4</v>
      </c>
      <c r="AM5">
        <v>4</v>
      </c>
      <c r="AN5">
        <v>8</v>
      </c>
      <c r="AO5">
        <f t="shared" si="7"/>
        <v>17</v>
      </c>
      <c r="AP5">
        <v>0</v>
      </c>
      <c r="AQ5">
        <v>0</v>
      </c>
      <c r="AR5">
        <v>0</v>
      </c>
      <c r="AS5">
        <v>0</v>
      </c>
      <c r="AT5">
        <f t="shared" si="8"/>
        <v>0</v>
      </c>
      <c r="AU5" s="22">
        <f t="shared" si="9"/>
        <v>20</v>
      </c>
      <c r="AV5" s="19">
        <f t="shared" si="16"/>
        <v>0.05</v>
      </c>
      <c r="AW5" s="19">
        <f t="shared" si="17"/>
        <v>0</v>
      </c>
      <c r="AX5" s="19">
        <f t="shared" si="18"/>
        <v>0.05</v>
      </c>
      <c r="AY5" s="19">
        <f t="shared" si="19"/>
        <v>0.05</v>
      </c>
      <c r="AZ5" s="19">
        <f t="shared" si="20"/>
        <v>0</v>
      </c>
      <c r="BA5" s="19">
        <f t="shared" si="21"/>
        <v>0</v>
      </c>
      <c r="BB5" s="19">
        <f t="shared" si="22"/>
        <v>0.85</v>
      </c>
      <c r="BC5" s="19">
        <f t="shared" si="23"/>
        <v>0</v>
      </c>
      <c r="BD5" s="19">
        <f t="shared" si="10"/>
        <v>0</v>
      </c>
      <c r="BE5"/>
      <c r="BF5"/>
      <c r="BG5"/>
      <c r="BH5"/>
      <c r="BI5"/>
      <c r="BJ5"/>
      <c r="BK5">
        <f t="shared" si="11"/>
        <v>2</v>
      </c>
      <c r="BL5">
        <f t="shared" si="12"/>
        <v>5</v>
      </c>
      <c r="BM5">
        <f t="shared" si="13"/>
        <v>5</v>
      </c>
      <c r="BN5">
        <f t="shared" si="14"/>
        <v>9</v>
      </c>
      <c r="BO5">
        <f t="shared" si="15"/>
        <v>21</v>
      </c>
      <c r="BP5"/>
    </row>
    <row r="6" spans="1:68" x14ac:dyDescent="0.25">
      <c r="A6" t="s">
        <v>770</v>
      </c>
      <c r="B6">
        <v>1</v>
      </c>
      <c r="C6">
        <v>3</v>
      </c>
      <c r="D6">
        <v>0</v>
      </c>
      <c r="E6">
        <v>0</v>
      </c>
      <c r="F6">
        <f t="shared" si="0"/>
        <v>4</v>
      </c>
      <c r="G6">
        <v>0</v>
      </c>
      <c r="H6">
        <v>0</v>
      </c>
      <c r="I6">
        <v>0</v>
      </c>
      <c r="J6">
        <v>0</v>
      </c>
      <c r="K6">
        <f t="shared" si="1"/>
        <v>0</v>
      </c>
      <c r="L6">
        <v>2</v>
      </c>
      <c r="M6">
        <v>0</v>
      </c>
      <c r="N6">
        <v>0</v>
      </c>
      <c r="O6">
        <v>0</v>
      </c>
      <c r="P6">
        <f t="shared" si="2"/>
        <v>2</v>
      </c>
      <c r="Q6">
        <v>0</v>
      </c>
      <c r="R6">
        <v>0</v>
      </c>
      <c r="S6">
        <v>0</v>
      </c>
      <c r="T6">
        <v>0</v>
      </c>
      <c r="U6">
        <f t="shared" si="3"/>
        <v>0</v>
      </c>
      <c r="Z6">
        <f t="shared" si="4"/>
        <v>0</v>
      </c>
      <c r="AA6">
        <v>0</v>
      </c>
      <c r="AB6">
        <v>0</v>
      </c>
      <c r="AC6">
        <v>0</v>
      </c>
      <c r="AD6">
        <v>0</v>
      </c>
      <c r="AE6">
        <f t="shared" si="5"/>
        <v>0</v>
      </c>
      <c r="AJ6">
        <f t="shared" si="6"/>
        <v>0</v>
      </c>
      <c r="AK6">
        <v>7</v>
      </c>
      <c r="AL6">
        <v>4</v>
      </c>
      <c r="AM6">
        <v>3</v>
      </c>
      <c r="AN6">
        <v>1</v>
      </c>
      <c r="AO6">
        <f t="shared" si="7"/>
        <v>15</v>
      </c>
      <c r="AT6">
        <f t="shared" si="8"/>
        <v>0</v>
      </c>
      <c r="AU6" s="22">
        <f t="shared" si="9"/>
        <v>21</v>
      </c>
      <c r="AV6" s="19">
        <f t="shared" si="16"/>
        <v>0.19047619047619047</v>
      </c>
      <c r="AW6" s="19">
        <f t="shared" si="17"/>
        <v>0</v>
      </c>
      <c r="AX6" s="19">
        <f t="shared" si="18"/>
        <v>9.5238095238095233E-2</v>
      </c>
      <c r="AY6" s="19">
        <f t="shared" si="19"/>
        <v>0</v>
      </c>
      <c r="AZ6" s="19">
        <f t="shared" si="20"/>
        <v>0</v>
      </c>
      <c r="BA6" s="19">
        <f t="shared" si="21"/>
        <v>0</v>
      </c>
      <c r="BB6" s="19">
        <f t="shared" si="22"/>
        <v>0.7142857142857143</v>
      </c>
      <c r="BC6" s="19">
        <f t="shared" si="23"/>
        <v>0</v>
      </c>
      <c r="BD6" s="19">
        <f t="shared" si="10"/>
        <v>0</v>
      </c>
      <c r="BK6">
        <f t="shared" si="11"/>
        <v>10</v>
      </c>
      <c r="BL6">
        <f t="shared" si="12"/>
        <v>11</v>
      </c>
      <c r="BM6">
        <f t="shared" si="13"/>
        <v>3</v>
      </c>
      <c r="BN6">
        <f t="shared" si="14"/>
        <v>1</v>
      </c>
      <c r="BO6">
        <f t="shared" si="15"/>
        <v>25</v>
      </c>
    </row>
    <row r="7" spans="1:68" x14ac:dyDescent="0.25">
      <c r="A7" t="s">
        <v>771</v>
      </c>
      <c r="B7">
        <v>0</v>
      </c>
      <c r="C7">
        <v>0</v>
      </c>
      <c r="D7">
        <v>0</v>
      </c>
      <c r="E7">
        <v>0</v>
      </c>
      <c r="F7">
        <f t="shared" si="0"/>
        <v>0</v>
      </c>
      <c r="G7">
        <v>0</v>
      </c>
      <c r="H7">
        <v>0</v>
      </c>
      <c r="I7">
        <v>0</v>
      </c>
      <c r="J7">
        <v>0</v>
      </c>
      <c r="K7">
        <f t="shared" si="1"/>
        <v>0</v>
      </c>
      <c r="L7">
        <v>0</v>
      </c>
      <c r="M7">
        <v>1</v>
      </c>
      <c r="N7">
        <v>0</v>
      </c>
      <c r="O7">
        <v>0</v>
      </c>
      <c r="P7">
        <f t="shared" si="2"/>
        <v>1</v>
      </c>
      <c r="Q7">
        <v>0</v>
      </c>
      <c r="R7">
        <v>0</v>
      </c>
      <c r="S7">
        <v>0</v>
      </c>
      <c r="T7">
        <v>0</v>
      </c>
      <c r="U7">
        <f t="shared" si="3"/>
        <v>0</v>
      </c>
      <c r="V7">
        <v>0</v>
      </c>
      <c r="W7">
        <v>0</v>
      </c>
      <c r="X7">
        <v>0</v>
      </c>
      <c r="Y7">
        <v>0</v>
      </c>
      <c r="Z7">
        <f t="shared" si="4"/>
        <v>0</v>
      </c>
      <c r="AA7">
        <v>0</v>
      </c>
      <c r="AB7">
        <v>0</v>
      </c>
      <c r="AC7">
        <v>0</v>
      </c>
      <c r="AD7">
        <v>0</v>
      </c>
      <c r="AE7">
        <f t="shared" si="5"/>
        <v>0</v>
      </c>
      <c r="AF7">
        <v>0</v>
      </c>
      <c r="AG7">
        <v>0</v>
      </c>
      <c r="AH7">
        <v>0</v>
      </c>
      <c r="AI7">
        <v>0</v>
      </c>
      <c r="AJ7">
        <f t="shared" si="6"/>
        <v>0</v>
      </c>
      <c r="AK7">
        <v>1</v>
      </c>
      <c r="AL7">
        <v>7</v>
      </c>
      <c r="AM7">
        <v>0</v>
      </c>
      <c r="AN7">
        <v>2</v>
      </c>
      <c r="AO7">
        <f t="shared" si="7"/>
        <v>10</v>
      </c>
      <c r="AP7">
        <v>0</v>
      </c>
      <c r="AQ7">
        <v>0</v>
      </c>
      <c r="AR7">
        <v>0</v>
      </c>
      <c r="AS7">
        <v>0</v>
      </c>
      <c r="AT7">
        <f t="shared" si="8"/>
        <v>0</v>
      </c>
      <c r="AU7" s="22">
        <f t="shared" si="9"/>
        <v>11</v>
      </c>
      <c r="AV7" s="19">
        <f t="shared" si="16"/>
        <v>0</v>
      </c>
      <c r="AW7" s="19">
        <f t="shared" si="17"/>
        <v>0</v>
      </c>
      <c r="AX7" s="19">
        <f t="shared" si="18"/>
        <v>9.0909090909090912E-2</v>
      </c>
      <c r="AY7" s="19">
        <f t="shared" si="19"/>
        <v>0</v>
      </c>
      <c r="AZ7" s="19">
        <f t="shared" si="20"/>
        <v>0</v>
      </c>
      <c r="BA7" s="19">
        <f t="shared" si="21"/>
        <v>0</v>
      </c>
      <c r="BB7" s="19">
        <f t="shared" si="22"/>
        <v>0.90909090909090906</v>
      </c>
      <c r="BC7" s="19">
        <f t="shared" si="23"/>
        <v>0</v>
      </c>
      <c r="BD7" s="19">
        <f t="shared" si="10"/>
        <v>0</v>
      </c>
      <c r="BF7">
        <v>0</v>
      </c>
      <c r="BG7">
        <v>0</v>
      </c>
      <c r="BH7">
        <v>0</v>
      </c>
      <c r="BI7">
        <v>0</v>
      </c>
      <c r="BJ7">
        <v>0</v>
      </c>
      <c r="BK7">
        <f t="shared" si="11"/>
        <v>1</v>
      </c>
      <c r="BL7">
        <f t="shared" si="12"/>
        <v>8</v>
      </c>
      <c r="BM7">
        <f t="shared" si="13"/>
        <v>0</v>
      </c>
      <c r="BN7">
        <f t="shared" si="14"/>
        <v>2</v>
      </c>
      <c r="BO7">
        <f t="shared" si="15"/>
        <v>11</v>
      </c>
    </row>
    <row r="8" spans="1:68" x14ac:dyDescent="0.25">
      <c r="A8" t="s">
        <v>772</v>
      </c>
      <c r="B8">
        <v>0</v>
      </c>
      <c r="C8">
        <v>0</v>
      </c>
      <c r="D8">
        <v>0</v>
      </c>
      <c r="E8">
        <v>0</v>
      </c>
      <c r="F8">
        <f t="shared" si="0"/>
        <v>0</v>
      </c>
      <c r="G8">
        <v>0</v>
      </c>
      <c r="H8">
        <v>0</v>
      </c>
      <c r="I8">
        <v>0</v>
      </c>
      <c r="J8">
        <v>0</v>
      </c>
      <c r="K8">
        <f t="shared" si="1"/>
        <v>0</v>
      </c>
      <c r="L8">
        <v>2</v>
      </c>
      <c r="M8">
        <v>2</v>
      </c>
      <c r="N8">
        <v>0</v>
      </c>
      <c r="O8">
        <v>0</v>
      </c>
      <c r="P8">
        <f t="shared" si="2"/>
        <v>4</v>
      </c>
      <c r="Q8">
        <v>2</v>
      </c>
      <c r="R8">
        <v>0</v>
      </c>
      <c r="S8">
        <v>0</v>
      </c>
      <c r="T8">
        <v>1</v>
      </c>
      <c r="U8">
        <f t="shared" si="3"/>
        <v>3</v>
      </c>
      <c r="V8">
        <v>0</v>
      </c>
      <c r="W8">
        <v>0</v>
      </c>
      <c r="X8">
        <v>0</v>
      </c>
      <c r="Y8">
        <v>0</v>
      </c>
      <c r="Z8">
        <f t="shared" si="4"/>
        <v>0</v>
      </c>
      <c r="AA8">
        <v>0</v>
      </c>
      <c r="AB8">
        <v>0</v>
      </c>
      <c r="AC8">
        <v>0</v>
      </c>
      <c r="AD8">
        <v>0</v>
      </c>
      <c r="AE8">
        <f t="shared" si="5"/>
        <v>0</v>
      </c>
      <c r="AF8">
        <v>0</v>
      </c>
      <c r="AG8">
        <v>0</v>
      </c>
      <c r="AH8">
        <v>0</v>
      </c>
      <c r="AI8">
        <v>0</v>
      </c>
      <c r="AJ8">
        <f t="shared" si="6"/>
        <v>0</v>
      </c>
      <c r="AK8">
        <v>2</v>
      </c>
      <c r="AL8">
        <v>3</v>
      </c>
      <c r="AM8">
        <v>1</v>
      </c>
      <c r="AN8">
        <v>5</v>
      </c>
      <c r="AO8">
        <f t="shared" si="7"/>
        <v>11</v>
      </c>
      <c r="AP8">
        <v>0</v>
      </c>
      <c r="AQ8">
        <v>0</v>
      </c>
      <c r="AR8">
        <v>0</v>
      </c>
      <c r="AS8">
        <v>0</v>
      </c>
      <c r="AT8">
        <f t="shared" si="8"/>
        <v>0</v>
      </c>
      <c r="AU8" s="22">
        <f t="shared" si="9"/>
        <v>18</v>
      </c>
      <c r="AV8" s="19">
        <f t="shared" si="16"/>
        <v>0</v>
      </c>
      <c r="AW8" s="19">
        <f t="shared" si="17"/>
        <v>0</v>
      </c>
      <c r="AX8" s="19">
        <f t="shared" si="18"/>
        <v>0.22222222222222221</v>
      </c>
      <c r="AY8" s="19">
        <f t="shared" si="19"/>
        <v>0.16666666666666666</v>
      </c>
      <c r="AZ8" s="19">
        <f t="shared" si="20"/>
        <v>0</v>
      </c>
      <c r="BA8" s="19">
        <f t="shared" si="21"/>
        <v>0</v>
      </c>
      <c r="BB8" s="19">
        <f t="shared" si="22"/>
        <v>0.61111111111111116</v>
      </c>
      <c r="BC8" s="19">
        <f t="shared" si="23"/>
        <v>0</v>
      </c>
      <c r="BD8" s="19">
        <f t="shared" si="10"/>
        <v>0</v>
      </c>
      <c r="BF8">
        <v>0</v>
      </c>
      <c r="BG8">
        <v>0</v>
      </c>
      <c r="BH8">
        <v>0</v>
      </c>
      <c r="BI8">
        <v>0</v>
      </c>
      <c r="BJ8">
        <v>0</v>
      </c>
      <c r="BK8">
        <f t="shared" si="11"/>
        <v>6</v>
      </c>
      <c r="BL8">
        <f t="shared" si="12"/>
        <v>5</v>
      </c>
      <c r="BM8">
        <f t="shared" si="13"/>
        <v>1</v>
      </c>
      <c r="BN8">
        <f t="shared" si="14"/>
        <v>6</v>
      </c>
      <c r="BO8">
        <f t="shared" si="15"/>
        <v>18</v>
      </c>
    </row>
    <row r="9" spans="1:68" x14ac:dyDescent="0.25">
      <c r="A9" t="s">
        <v>773</v>
      </c>
      <c r="B9">
        <v>0</v>
      </c>
      <c r="C9">
        <v>0</v>
      </c>
      <c r="D9">
        <v>0</v>
      </c>
      <c r="E9">
        <v>0</v>
      </c>
      <c r="F9">
        <f t="shared" si="0"/>
        <v>0</v>
      </c>
      <c r="G9">
        <v>0</v>
      </c>
      <c r="H9">
        <v>0</v>
      </c>
      <c r="I9">
        <v>0</v>
      </c>
      <c r="J9">
        <v>0</v>
      </c>
      <c r="K9">
        <f t="shared" si="1"/>
        <v>0</v>
      </c>
      <c r="L9">
        <v>1</v>
      </c>
      <c r="M9">
        <v>0</v>
      </c>
      <c r="N9">
        <v>0</v>
      </c>
      <c r="O9">
        <v>1</v>
      </c>
      <c r="P9">
        <f t="shared" si="2"/>
        <v>2</v>
      </c>
      <c r="Q9">
        <v>0</v>
      </c>
      <c r="R9">
        <v>2</v>
      </c>
      <c r="S9">
        <v>0</v>
      </c>
      <c r="T9">
        <v>0</v>
      </c>
      <c r="U9">
        <f t="shared" si="3"/>
        <v>2</v>
      </c>
      <c r="V9">
        <v>0</v>
      </c>
      <c r="W9">
        <v>0</v>
      </c>
      <c r="X9">
        <v>0</v>
      </c>
      <c r="Y9">
        <v>0</v>
      </c>
      <c r="Z9">
        <f t="shared" si="4"/>
        <v>0</v>
      </c>
      <c r="AA9">
        <v>0</v>
      </c>
      <c r="AB9">
        <v>0</v>
      </c>
      <c r="AC9">
        <v>0</v>
      </c>
      <c r="AD9">
        <v>0</v>
      </c>
      <c r="AE9">
        <f t="shared" si="5"/>
        <v>0</v>
      </c>
      <c r="AF9">
        <v>0</v>
      </c>
      <c r="AG9">
        <v>0</v>
      </c>
      <c r="AH9">
        <v>0</v>
      </c>
      <c r="AI9">
        <v>0</v>
      </c>
      <c r="AJ9">
        <f t="shared" si="6"/>
        <v>0</v>
      </c>
      <c r="AK9">
        <v>7</v>
      </c>
      <c r="AL9">
        <v>7</v>
      </c>
      <c r="AM9">
        <v>2</v>
      </c>
      <c r="AN9">
        <v>6</v>
      </c>
      <c r="AO9">
        <f t="shared" si="7"/>
        <v>22</v>
      </c>
      <c r="AP9">
        <v>0</v>
      </c>
      <c r="AQ9">
        <v>0</v>
      </c>
      <c r="AR9">
        <v>0</v>
      </c>
      <c r="AS9">
        <v>0</v>
      </c>
      <c r="AT9">
        <f t="shared" si="8"/>
        <v>0</v>
      </c>
      <c r="AU9" s="22">
        <f t="shared" si="9"/>
        <v>26</v>
      </c>
      <c r="AV9" s="19">
        <f t="shared" si="16"/>
        <v>0</v>
      </c>
      <c r="AW9" s="19">
        <f t="shared" si="17"/>
        <v>0</v>
      </c>
      <c r="AX9" s="19">
        <f t="shared" si="18"/>
        <v>7.6923076923076927E-2</v>
      </c>
      <c r="AY9" s="19">
        <f t="shared" si="19"/>
        <v>7.6923076923076927E-2</v>
      </c>
      <c r="AZ9" s="19">
        <f t="shared" si="20"/>
        <v>0</v>
      </c>
      <c r="BA9" s="19">
        <f t="shared" si="21"/>
        <v>0</v>
      </c>
      <c r="BB9" s="19">
        <f t="shared" si="22"/>
        <v>0.84615384615384615</v>
      </c>
      <c r="BC9" s="19">
        <f t="shared" si="23"/>
        <v>0</v>
      </c>
      <c r="BD9" s="19">
        <f t="shared" si="10"/>
        <v>0</v>
      </c>
      <c r="BK9">
        <f t="shared" si="11"/>
        <v>8</v>
      </c>
      <c r="BL9">
        <f t="shared" si="12"/>
        <v>9</v>
      </c>
      <c r="BM9">
        <f t="shared" si="13"/>
        <v>2</v>
      </c>
      <c r="BN9">
        <f t="shared" si="14"/>
        <v>7</v>
      </c>
      <c r="BO9">
        <f t="shared" si="15"/>
        <v>26</v>
      </c>
    </row>
    <row r="10" spans="1:68" x14ac:dyDescent="0.25">
      <c r="A10" t="s">
        <v>774</v>
      </c>
      <c r="B10">
        <v>0</v>
      </c>
      <c r="C10">
        <v>0</v>
      </c>
      <c r="D10">
        <v>0</v>
      </c>
      <c r="E10">
        <v>0</v>
      </c>
      <c r="F10">
        <f t="shared" si="0"/>
        <v>0</v>
      </c>
      <c r="G10">
        <v>0</v>
      </c>
      <c r="H10">
        <v>0</v>
      </c>
      <c r="I10">
        <v>0</v>
      </c>
      <c r="J10">
        <v>0</v>
      </c>
      <c r="K10">
        <f t="shared" si="1"/>
        <v>0</v>
      </c>
      <c r="L10">
        <v>0</v>
      </c>
      <c r="M10">
        <v>0</v>
      </c>
      <c r="N10">
        <v>0</v>
      </c>
      <c r="O10">
        <v>0</v>
      </c>
      <c r="P10">
        <f t="shared" si="2"/>
        <v>0</v>
      </c>
      <c r="Q10">
        <v>0</v>
      </c>
      <c r="R10">
        <v>0</v>
      </c>
      <c r="S10">
        <v>0</v>
      </c>
      <c r="T10">
        <v>0</v>
      </c>
      <c r="U10">
        <f t="shared" si="3"/>
        <v>0</v>
      </c>
      <c r="V10">
        <v>0</v>
      </c>
      <c r="W10">
        <v>0</v>
      </c>
      <c r="X10">
        <v>0</v>
      </c>
      <c r="Y10">
        <v>0</v>
      </c>
      <c r="Z10">
        <f t="shared" si="4"/>
        <v>0</v>
      </c>
      <c r="AA10">
        <v>0</v>
      </c>
      <c r="AB10">
        <v>0</v>
      </c>
      <c r="AC10">
        <v>0</v>
      </c>
      <c r="AD10">
        <v>0</v>
      </c>
      <c r="AE10">
        <f t="shared" si="5"/>
        <v>0</v>
      </c>
      <c r="AF10">
        <v>0</v>
      </c>
      <c r="AG10">
        <v>0</v>
      </c>
      <c r="AH10">
        <v>0</v>
      </c>
      <c r="AI10">
        <v>0</v>
      </c>
      <c r="AJ10">
        <f t="shared" si="6"/>
        <v>0</v>
      </c>
      <c r="AK10">
        <v>3</v>
      </c>
      <c r="AL10">
        <v>3</v>
      </c>
      <c r="AM10">
        <v>1</v>
      </c>
      <c r="AN10">
        <v>0</v>
      </c>
      <c r="AO10">
        <f t="shared" si="7"/>
        <v>7</v>
      </c>
      <c r="AP10">
        <v>0</v>
      </c>
      <c r="AQ10">
        <v>0</v>
      </c>
      <c r="AR10">
        <v>0</v>
      </c>
      <c r="AS10">
        <v>0</v>
      </c>
      <c r="AT10">
        <f t="shared" si="8"/>
        <v>0</v>
      </c>
      <c r="AU10" s="22">
        <f t="shared" si="9"/>
        <v>7</v>
      </c>
      <c r="AV10" s="19">
        <f t="shared" si="16"/>
        <v>0</v>
      </c>
      <c r="AW10" s="19">
        <f t="shared" si="17"/>
        <v>0</v>
      </c>
      <c r="AX10" s="19">
        <f t="shared" si="18"/>
        <v>0</v>
      </c>
      <c r="AY10" s="19">
        <f t="shared" si="19"/>
        <v>0</v>
      </c>
      <c r="AZ10" s="19">
        <f t="shared" si="20"/>
        <v>0</v>
      </c>
      <c r="BA10" s="19">
        <f t="shared" si="21"/>
        <v>0</v>
      </c>
      <c r="BB10" s="19">
        <f t="shared" si="22"/>
        <v>1</v>
      </c>
      <c r="BC10" s="19">
        <f t="shared" si="23"/>
        <v>0</v>
      </c>
      <c r="BD10" s="19">
        <f t="shared" si="10"/>
        <v>0</v>
      </c>
      <c r="BF10">
        <v>0</v>
      </c>
      <c r="BG10">
        <v>0</v>
      </c>
      <c r="BH10">
        <v>0</v>
      </c>
      <c r="BI10">
        <v>0</v>
      </c>
      <c r="BJ10">
        <v>0</v>
      </c>
      <c r="BK10">
        <f t="shared" si="11"/>
        <v>3</v>
      </c>
      <c r="BL10">
        <f t="shared" si="12"/>
        <v>3</v>
      </c>
      <c r="BM10">
        <f t="shared" si="13"/>
        <v>1</v>
      </c>
      <c r="BN10">
        <f t="shared" si="14"/>
        <v>0</v>
      </c>
      <c r="BO10">
        <f t="shared" si="15"/>
        <v>7</v>
      </c>
    </row>
    <row r="11" spans="1:68" x14ac:dyDescent="0.25">
      <c r="A11" t="s">
        <v>775</v>
      </c>
      <c r="B11">
        <v>0</v>
      </c>
      <c r="C11">
        <v>1</v>
      </c>
      <c r="D11">
        <v>0</v>
      </c>
      <c r="E11">
        <v>0</v>
      </c>
      <c r="F11">
        <f t="shared" si="0"/>
        <v>1</v>
      </c>
      <c r="G11">
        <v>0</v>
      </c>
      <c r="H11">
        <v>0</v>
      </c>
      <c r="I11">
        <v>0</v>
      </c>
      <c r="J11">
        <v>0</v>
      </c>
      <c r="K11">
        <f t="shared" si="1"/>
        <v>0</v>
      </c>
      <c r="L11">
        <v>2</v>
      </c>
      <c r="M11">
        <v>1</v>
      </c>
      <c r="N11">
        <v>0</v>
      </c>
      <c r="O11">
        <v>0</v>
      </c>
      <c r="P11">
        <f t="shared" si="2"/>
        <v>3</v>
      </c>
      <c r="Q11">
        <v>0</v>
      </c>
      <c r="R11">
        <v>0</v>
      </c>
      <c r="S11">
        <v>0</v>
      </c>
      <c r="T11">
        <v>0</v>
      </c>
      <c r="U11">
        <f t="shared" si="3"/>
        <v>0</v>
      </c>
      <c r="V11">
        <v>0</v>
      </c>
      <c r="W11">
        <v>0</v>
      </c>
      <c r="X11">
        <v>0</v>
      </c>
      <c r="Y11">
        <v>0</v>
      </c>
      <c r="Z11">
        <f t="shared" si="4"/>
        <v>0</v>
      </c>
      <c r="AA11">
        <v>0</v>
      </c>
      <c r="AE11">
        <f t="shared" si="5"/>
        <v>0</v>
      </c>
      <c r="AJ11">
        <f t="shared" si="6"/>
        <v>0</v>
      </c>
      <c r="AK11">
        <v>2</v>
      </c>
      <c r="AL11">
        <v>0</v>
      </c>
      <c r="AM11">
        <v>2</v>
      </c>
      <c r="AN11">
        <v>9</v>
      </c>
      <c r="AO11">
        <f t="shared" si="7"/>
        <v>13</v>
      </c>
      <c r="AP11">
        <v>0</v>
      </c>
      <c r="AQ11">
        <v>0</v>
      </c>
      <c r="AR11">
        <v>0</v>
      </c>
      <c r="AS11">
        <v>0</v>
      </c>
      <c r="AT11">
        <f t="shared" si="8"/>
        <v>0</v>
      </c>
      <c r="AU11" s="22">
        <f t="shared" si="9"/>
        <v>17</v>
      </c>
      <c r="AV11" s="19">
        <f t="shared" si="16"/>
        <v>5.8823529411764705E-2</v>
      </c>
      <c r="AW11" s="19">
        <f t="shared" si="17"/>
        <v>0</v>
      </c>
      <c r="AX11" s="19">
        <f t="shared" si="18"/>
        <v>0.17647058823529413</v>
      </c>
      <c r="AY11" s="19">
        <f t="shared" si="19"/>
        <v>0</v>
      </c>
      <c r="AZ11" s="19">
        <f t="shared" si="20"/>
        <v>0</v>
      </c>
      <c r="BA11" s="19">
        <f t="shared" si="21"/>
        <v>0</v>
      </c>
      <c r="BB11" s="19">
        <f t="shared" si="22"/>
        <v>0.76470588235294112</v>
      </c>
      <c r="BC11" s="19">
        <f t="shared" si="23"/>
        <v>0</v>
      </c>
      <c r="BD11" s="19">
        <f t="shared" si="10"/>
        <v>0</v>
      </c>
      <c r="BK11">
        <f t="shared" si="11"/>
        <v>4</v>
      </c>
      <c r="BL11">
        <f t="shared" si="12"/>
        <v>3</v>
      </c>
      <c r="BM11">
        <f t="shared" si="13"/>
        <v>2</v>
      </c>
      <c r="BN11">
        <f t="shared" si="14"/>
        <v>9</v>
      </c>
      <c r="BO11">
        <f t="shared" si="15"/>
        <v>18</v>
      </c>
    </row>
    <row r="12" spans="1:68" x14ac:dyDescent="0.25">
      <c r="A12" t="s">
        <v>776</v>
      </c>
      <c r="B12">
        <v>2</v>
      </c>
      <c r="C12">
        <v>1</v>
      </c>
      <c r="D12">
        <v>0</v>
      </c>
      <c r="E12">
        <v>0</v>
      </c>
      <c r="F12">
        <f t="shared" si="0"/>
        <v>3</v>
      </c>
      <c r="G12">
        <v>0</v>
      </c>
      <c r="H12">
        <v>0</v>
      </c>
      <c r="I12">
        <v>0</v>
      </c>
      <c r="J12">
        <v>0</v>
      </c>
      <c r="K12">
        <f t="shared" si="1"/>
        <v>0</v>
      </c>
      <c r="L12">
        <v>0</v>
      </c>
      <c r="M12">
        <v>0</v>
      </c>
      <c r="N12">
        <v>0</v>
      </c>
      <c r="O12">
        <v>0</v>
      </c>
      <c r="P12">
        <f t="shared" si="2"/>
        <v>0</v>
      </c>
      <c r="Q12">
        <v>0</v>
      </c>
      <c r="R12">
        <v>0</v>
      </c>
      <c r="S12">
        <v>0</v>
      </c>
      <c r="T12">
        <v>0</v>
      </c>
      <c r="U12">
        <f t="shared" si="3"/>
        <v>0</v>
      </c>
      <c r="V12">
        <v>0</v>
      </c>
      <c r="W12">
        <v>0</v>
      </c>
      <c r="X12">
        <v>0</v>
      </c>
      <c r="Y12">
        <v>0</v>
      </c>
      <c r="Z12">
        <f t="shared" si="4"/>
        <v>0</v>
      </c>
      <c r="AA12">
        <v>0</v>
      </c>
      <c r="AB12">
        <v>0</v>
      </c>
      <c r="AC12">
        <v>0</v>
      </c>
      <c r="AD12">
        <v>0</v>
      </c>
      <c r="AE12">
        <f t="shared" si="5"/>
        <v>0</v>
      </c>
      <c r="AF12">
        <v>0</v>
      </c>
      <c r="AG12">
        <v>0</v>
      </c>
      <c r="AH12">
        <v>0</v>
      </c>
      <c r="AI12">
        <v>0</v>
      </c>
      <c r="AJ12">
        <f t="shared" si="6"/>
        <v>0</v>
      </c>
      <c r="AK12">
        <v>0</v>
      </c>
      <c r="AL12">
        <v>2</v>
      </c>
      <c r="AM12">
        <v>0</v>
      </c>
      <c r="AN12">
        <v>0</v>
      </c>
      <c r="AO12">
        <f t="shared" si="7"/>
        <v>2</v>
      </c>
      <c r="AP12">
        <v>0</v>
      </c>
      <c r="AQ12">
        <v>0</v>
      </c>
      <c r="AR12">
        <v>0</v>
      </c>
      <c r="AS12">
        <v>0</v>
      </c>
      <c r="AT12">
        <f t="shared" si="8"/>
        <v>0</v>
      </c>
      <c r="AU12" s="22">
        <f t="shared" si="9"/>
        <v>5</v>
      </c>
      <c r="AV12" s="19">
        <f t="shared" si="16"/>
        <v>0.6</v>
      </c>
      <c r="AW12" s="19">
        <f t="shared" si="17"/>
        <v>0</v>
      </c>
      <c r="AX12" s="19">
        <f t="shared" si="18"/>
        <v>0</v>
      </c>
      <c r="AY12" s="19">
        <f t="shared" si="19"/>
        <v>0</v>
      </c>
      <c r="AZ12" s="19">
        <f t="shared" si="20"/>
        <v>0</v>
      </c>
      <c r="BA12" s="19">
        <f t="shared" si="21"/>
        <v>0</v>
      </c>
      <c r="BB12" s="19">
        <f t="shared" si="22"/>
        <v>0.4</v>
      </c>
      <c r="BC12" s="19">
        <f t="shared" si="23"/>
        <v>0</v>
      </c>
      <c r="BD12" s="19">
        <f t="shared" si="10"/>
        <v>0</v>
      </c>
      <c r="BF12">
        <v>0</v>
      </c>
      <c r="BG12">
        <v>0</v>
      </c>
      <c r="BH12">
        <v>0</v>
      </c>
      <c r="BI12">
        <v>0</v>
      </c>
      <c r="BJ12">
        <v>0</v>
      </c>
      <c r="BK12">
        <f t="shared" si="11"/>
        <v>2</v>
      </c>
      <c r="BL12">
        <f t="shared" si="12"/>
        <v>6</v>
      </c>
      <c r="BM12">
        <f t="shared" si="13"/>
        <v>0</v>
      </c>
      <c r="BN12">
        <f t="shared" si="14"/>
        <v>0</v>
      </c>
      <c r="BO12">
        <f t="shared" si="15"/>
        <v>8</v>
      </c>
    </row>
    <row r="13" spans="1:68" x14ac:dyDescent="0.25">
      <c r="A13" t="s">
        <v>777</v>
      </c>
      <c r="B13">
        <v>0</v>
      </c>
      <c r="C13">
        <v>1</v>
      </c>
      <c r="D13">
        <v>0</v>
      </c>
      <c r="E13">
        <v>0</v>
      </c>
      <c r="F13">
        <f t="shared" si="0"/>
        <v>1</v>
      </c>
      <c r="G13">
        <v>0</v>
      </c>
      <c r="H13">
        <v>0</v>
      </c>
      <c r="I13">
        <v>0</v>
      </c>
      <c r="J13">
        <v>0</v>
      </c>
      <c r="K13">
        <f t="shared" si="1"/>
        <v>0</v>
      </c>
      <c r="L13">
        <v>0</v>
      </c>
      <c r="M13">
        <v>0</v>
      </c>
      <c r="N13">
        <v>0</v>
      </c>
      <c r="O13">
        <v>0</v>
      </c>
      <c r="P13">
        <f t="shared" si="2"/>
        <v>0</v>
      </c>
      <c r="Q13">
        <v>0</v>
      </c>
      <c r="R13">
        <v>0</v>
      </c>
      <c r="S13">
        <v>0</v>
      </c>
      <c r="T13">
        <v>0</v>
      </c>
      <c r="U13">
        <f t="shared" si="3"/>
        <v>0</v>
      </c>
      <c r="V13">
        <v>0</v>
      </c>
      <c r="W13">
        <v>0</v>
      </c>
      <c r="X13">
        <v>0</v>
      </c>
      <c r="Y13">
        <v>0</v>
      </c>
      <c r="Z13">
        <f t="shared" si="4"/>
        <v>0</v>
      </c>
      <c r="AA13">
        <v>0</v>
      </c>
      <c r="AB13">
        <v>0</v>
      </c>
      <c r="AC13">
        <v>0</v>
      </c>
      <c r="AD13">
        <v>0</v>
      </c>
      <c r="AE13">
        <f t="shared" si="5"/>
        <v>0</v>
      </c>
      <c r="AF13">
        <v>0</v>
      </c>
      <c r="AG13">
        <v>0</v>
      </c>
      <c r="AH13">
        <v>0</v>
      </c>
      <c r="AI13">
        <v>0</v>
      </c>
      <c r="AJ13">
        <f t="shared" si="6"/>
        <v>0</v>
      </c>
      <c r="AK13">
        <v>0</v>
      </c>
      <c r="AL13">
        <v>6</v>
      </c>
      <c r="AM13">
        <v>0</v>
      </c>
      <c r="AN13">
        <v>3</v>
      </c>
      <c r="AO13">
        <f t="shared" si="7"/>
        <v>9</v>
      </c>
      <c r="AP13">
        <v>1</v>
      </c>
      <c r="AQ13">
        <v>0</v>
      </c>
      <c r="AR13">
        <v>0</v>
      </c>
      <c r="AS13">
        <v>0</v>
      </c>
      <c r="AT13">
        <f t="shared" si="8"/>
        <v>1</v>
      </c>
      <c r="AU13" s="22">
        <f t="shared" si="9"/>
        <v>11</v>
      </c>
      <c r="AV13" s="19">
        <f t="shared" si="16"/>
        <v>9.0909090909090912E-2</v>
      </c>
      <c r="AW13" s="19">
        <f t="shared" si="17"/>
        <v>0</v>
      </c>
      <c r="AX13" s="19">
        <f t="shared" si="18"/>
        <v>0</v>
      </c>
      <c r="AY13" s="19">
        <f t="shared" si="19"/>
        <v>0</v>
      </c>
      <c r="AZ13" s="19">
        <f t="shared" si="20"/>
        <v>0</v>
      </c>
      <c r="BA13" s="19">
        <f t="shared" si="21"/>
        <v>0</v>
      </c>
      <c r="BB13" s="19">
        <f t="shared" si="22"/>
        <v>0.81818181818181823</v>
      </c>
      <c r="BC13" s="19">
        <f t="shared" si="23"/>
        <v>9.0909090909090912E-2</v>
      </c>
      <c r="BD13" s="19">
        <f t="shared" si="10"/>
        <v>0</v>
      </c>
      <c r="BK13">
        <f t="shared" si="11"/>
        <v>1</v>
      </c>
      <c r="BL13">
        <f t="shared" si="12"/>
        <v>8</v>
      </c>
      <c r="BM13">
        <f t="shared" si="13"/>
        <v>0</v>
      </c>
      <c r="BN13">
        <f t="shared" si="14"/>
        <v>3</v>
      </c>
      <c r="BO13">
        <f t="shared" si="15"/>
        <v>12</v>
      </c>
    </row>
    <row r="14" spans="1:68" x14ac:dyDescent="0.25">
      <c r="A14" t="s">
        <v>778</v>
      </c>
      <c r="B14">
        <v>1</v>
      </c>
      <c r="C14">
        <v>1</v>
      </c>
      <c r="D14">
        <v>0</v>
      </c>
      <c r="E14">
        <v>0</v>
      </c>
      <c r="F14">
        <f t="shared" si="0"/>
        <v>2</v>
      </c>
      <c r="G14">
        <v>1</v>
      </c>
      <c r="H14">
        <v>0</v>
      </c>
      <c r="I14">
        <v>0</v>
      </c>
      <c r="J14">
        <v>0</v>
      </c>
      <c r="K14">
        <f t="shared" si="1"/>
        <v>1</v>
      </c>
      <c r="L14">
        <v>0</v>
      </c>
      <c r="M14">
        <v>0</v>
      </c>
      <c r="N14">
        <v>0</v>
      </c>
      <c r="O14">
        <v>0</v>
      </c>
      <c r="P14">
        <f t="shared" si="2"/>
        <v>0</v>
      </c>
      <c r="Q14">
        <v>2</v>
      </c>
      <c r="R14">
        <v>0</v>
      </c>
      <c r="S14">
        <v>0</v>
      </c>
      <c r="T14">
        <v>0</v>
      </c>
      <c r="U14">
        <f t="shared" si="3"/>
        <v>2</v>
      </c>
      <c r="V14">
        <v>0</v>
      </c>
      <c r="W14">
        <v>0</v>
      </c>
      <c r="X14">
        <v>0</v>
      </c>
      <c r="Y14">
        <v>0</v>
      </c>
      <c r="Z14">
        <f t="shared" si="4"/>
        <v>0</v>
      </c>
      <c r="AA14">
        <v>0</v>
      </c>
      <c r="AB14">
        <v>0</v>
      </c>
      <c r="AC14">
        <v>0</v>
      </c>
      <c r="AD14">
        <v>0</v>
      </c>
      <c r="AE14">
        <f t="shared" si="5"/>
        <v>0</v>
      </c>
      <c r="AF14">
        <v>0</v>
      </c>
      <c r="AG14">
        <v>0</v>
      </c>
      <c r="AH14">
        <v>0</v>
      </c>
      <c r="AI14">
        <v>0</v>
      </c>
      <c r="AJ14">
        <f t="shared" si="6"/>
        <v>0</v>
      </c>
      <c r="AK14">
        <v>0</v>
      </c>
      <c r="AL14">
        <v>4</v>
      </c>
      <c r="AM14">
        <v>2</v>
      </c>
      <c r="AN14">
        <v>10</v>
      </c>
      <c r="AO14">
        <f t="shared" si="7"/>
        <v>16</v>
      </c>
      <c r="AP14">
        <v>2</v>
      </c>
      <c r="AQ14">
        <v>2</v>
      </c>
      <c r="AR14">
        <v>1</v>
      </c>
      <c r="AS14">
        <v>2</v>
      </c>
      <c r="AT14">
        <f t="shared" si="8"/>
        <v>7</v>
      </c>
      <c r="AU14" s="22">
        <f t="shared" si="9"/>
        <v>28</v>
      </c>
      <c r="AV14" s="19">
        <f t="shared" si="16"/>
        <v>7.1428571428571425E-2</v>
      </c>
      <c r="AW14" s="19">
        <f t="shared" si="17"/>
        <v>3.5714285714285712E-2</v>
      </c>
      <c r="AX14" s="19">
        <f t="shared" si="18"/>
        <v>0</v>
      </c>
      <c r="AY14" s="19">
        <f t="shared" si="19"/>
        <v>7.1428571428571425E-2</v>
      </c>
      <c r="AZ14" s="19">
        <f t="shared" si="20"/>
        <v>0</v>
      </c>
      <c r="BA14" s="19">
        <f t="shared" si="21"/>
        <v>0</v>
      </c>
      <c r="BB14" s="19">
        <f t="shared" si="22"/>
        <v>0.5714285714285714</v>
      </c>
      <c r="BC14" s="19">
        <f t="shared" si="23"/>
        <v>0.25</v>
      </c>
      <c r="BD14" s="19">
        <f t="shared" si="10"/>
        <v>0</v>
      </c>
      <c r="BF14">
        <v>0</v>
      </c>
      <c r="BG14">
        <v>0</v>
      </c>
      <c r="BH14">
        <v>0</v>
      </c>
      <c r="BI14">
        <v>0</v>
      </c>
      <c r="BJ14">
        <v>0</v>
      </c>
      <c r="BK14">
        <f t="shared" si="11"/>
        <v>6</v>
      </c>
      <c r="BL14">
        <f t="shared" si="12"/>
        <v>9</v>
      </c>
      <c r="BM14">
        <f t="shared" si="13"/>
        <v>3</v>
      </c>
      <c r="BN14">
        <f t="shared" si="14"/>
        <v>12</v>
      </c>
      <c r="BO14">
        <f t="shared" si="15"/>
        <v>30</v>
      </c>
    </row>
    <row r="15" spans="1:68" x14ac:dyDescent="0.25">
      <c r="A15" t="s">
        <v>779</v>
      </c>
      <c r="B15">
        <v>1</v>
      </c>
      <c r="C15">
        <v>1</v>
      </c>
      <c r="F15">
        <f t="shared" si="0"/>
        <v>2</v>
      </c>
      <c r="G15">
        <v>1</v>
      </c>
      <c r="K15">
        <f t="shared" si="1"/>
        <v>1</v>
      </c>
      <c r="P15">
        <f t="shared" si="2"/>
        <v>0</v>
      </c>
      <c r="Q15">
        <v>1</v>
      </c>
      <c r="U15">
        <f t="shared" si="3"/>
        <v>1</v>
      </c>
      <c r="X15">
        <v>1</v>
      </c>
      <c r="Z15">
        <f t="shared" si="4"/>
        <v>1</v>
      </c>
      <c r="AE15">
        <f t="shared" si="5"/>
        <v>0</v>
      </c>
      <c r="AF15">
        <v>1</v>
      </c>
      <c r="AJ15">
        <f t="shared" si="6"/>
        <v>1</v>
      </c>
      <c r="AL15">
        <v>6</v>
      </c>
      <c r="AO15">
        <f t="shared" si="7"/>
        <v>6</v>
      </c>
      <c r="AT15">
        <f t="shared" si="8"/>
        <v>0</v>
      </c>
      <c r="AU15" s="22">
        <f t="shared" si="9"/>
        <v>12</v>
      </c>
      <c r="AV15" s="19">
        <f t="shared" si="16"/>
        <v>0.16666666666666666</v>
      </c>
      <c r="AW15" s="19">
        <f t="shared" si="17"/>
        <v>8.3333333333333329E-2</v>
      </c>
      <c r="AX15" s="19">
        <f t="shared" si="18"/>
        <v>0</v>
      </c>
      <c r="AY15" s="19">
        <f t="shared" si="19"/>
        <v>8.3333333333333329E-2</v>
      </c>
      <c r="AZ15" s="19">
        <f t="shared" si="20"/>
        <v>8.3333333333333329E-2</v>
      </c>
      <c r="BA15" s="19">
        <f t="shared" si="21"/>
        <v>8.3333333333333329E-2</v>
      </c>
      <c r="BB15" s="19">
        <f t="shared" si="22"/>
        <v>0.5</v>
      </c>
      <c r="BC15" s="19">
        <f t="shared" si="23"/>
        <v>0</v>
      </c>
      <c r="BD15" s="19">
        <f t="shared" si="10"/>
        <v>0</v>
      </c>
      <c r="BK15">
        <f t="shared" si="11"/>
        <v>4</v>
      </c>
      <c r="BL15">
        <f t="shared" si="12"/>
        <v>9</v>
      </c>
      <c r="BM15">
        <f t="shared" si="13"/>
        <v>1</v>
      </c>
      <c r="BN15">
        <f t="shared" si="14"/>
        <v>0</v>
      </c>
      <c r="BO15">
        <f t="shared" si="15"/>
        <v>14</v>
      </c>
    </row>
    <row r="16" spans="1:68" x14ac:dyDescent="0.25">
      <c r="A16" t="s">
        <v>780</v>
      </c>
      <c r="B16">
        <v>0</v>
      </c>
      <c r="C16">
        <v>0</v>
      </c>
      <c r="D16">
        <v>0</v>
      </c>
      <c r="E16">
        <v>0</v>
      </c>
      <c r="F16">
        <f t="shared" si="0"/>
        <v>0</v>
      </c>
      <c r="G16">
        <v>1</v>
      </c>
      <c r="H16">
        <v>0</v>
      </c>
      <c r="I16">
        <v>0</v>
      </c>
      <c r="J16">
        <v>0</v>
      </c>
      <c r="K16">
        <f t="shared" si="1"/>
        <v>1</v>
      </c>
      <c r="L16">
        <v>0</v>
      </c>
      <c r="M16">
        <v>0</v>
      </c>
      <c r="N16">
        <v>0</v>
      </c>
      <c r="O16">
        <v>0</v>
      </c>
      <c r="P16">
        <f t="shared" si="2"/>
        <v>0</v>
      </c>
      <c r="Q16">
        <v>0</v>
      </c>
      <c r="R16">
        <v>1</v>
      </c>
      <c r="S16">
        <v>0</v>
      </c>
      <c r="T16">
        <v>0</v>
      </c>
      <c r="U16">
        <f t="shared" si="3"/>
        <v>1</v>
      </c>
      <c r="V16">
        <v>0</v>
      </c>
      <c r="W16">
        <v>0</v>
      </c>
      <c r="X16">
        <v>0</v>
      </c>
      <c r="Y16">
        <v>0</v>
      </c>
      <c r="Z16">
        <f t="shared" si="4"/>
        <v>0</v>
      </c>
      <c r="AA16">
        <v>0</v>
      </c>
      <c r="AB16">
        <v>0</v>
      </c>
      <c r="AC16">
        <v>0</v>
      </c>
      <c r="AD16">
        <v>0</v>
      </c>
      <c r="AE16">
        <f t="shared" si="5"/>
        <v>0</v>
      </c>
      <c r="AF16">
        <v>0</v>
      </c>
      <c r="AG16">
        <v>0</v>
      </c>
      <c r="AH16">
        <v>0</v>
      </c>
      <c r="AI16">
        <v>0</v>
      </c>
      <c r="AJ16">
        <f t="shared" si="6"/>
        <v>0</v>
      </c>
      <c r="AK16">
        <v>3</v>
      </c>
      <c r="AL16">
        <v>4</v>
      </c>
      <c r="AM16">
        <v>0</v>
      </c>
      <c r="AN16">
        <v>1</v>
      </c>
      <c r="AO16">
        <f t="shared" si="7"/>
        <v>8</v>
      </c>
      <c r="AP16">
        <v>0</v>
      </c>
      <c r="AQ16">
        <v>0</v>
      </c>
      <c r="AR16">
        <v>0</v>
      </c>
      <c r="AS16">
        <v>0</v>
      </c>
      <c r="AT16">
        <f t="shared" si="8"/>
        <v>0</v>
      </c>
      <c r="AU16" s="22">
        <f t="shared" si="9"/>
        <v>10</v>
      </c>
      <c r="AV16" s="19">
        <f t="shared" si="16"/>
        <v>0</v>
      </c>
      <c r="AW16" s="19">
        <f t="shared" si="17"/>
        <v>0.1</v>
      </c>
      <c r="AX16" s="19">
        <f t="shared" si="18"/>
        <v>0</v>
      </c>
      <c r="AY16" s="19">
        <f t="shared" si="19"/>
        <v>0.1</v>
      </c>
      <c r="AZ16" s="19">
        <f t="shared" si="20"/>
        <v>0</v>
      </c>
      <c r="BA16" s="19">
        <f t="shared" si="21"/>
        <v>0</v>
      </c>
      <c r="BB16" s="19">
        <f t="shared" si="22"/>
        <v>0.8</v>
      </c>
      <c r="BC16" s="19">
        <f t="shared" si="23"/>
        <v>0</v>
      </c>
      <c r="BD16" s="19">
        <f t="shared" si="10"/>
        <v>0</v>
      </c>
      <c r="BF16">
        <v>0</v>
      </c>
      <c r="BG16">
        <v>0</v>
      </c>
      <c r="BH16">
        <v>0</v>
      </c>
      <c r="BI16">
        <v>0</v>
      </c>
      <c r="BJ16">
        <v>0</v>
      </c>
      <c r="BK16">
        <f t="shared" si="11"/>
        <v>4</v>
      </c>
      <c r="BL16">
        <f t="shared" si="12"/>
        <v>5</v>
      </c>
      <c r="BM16">
        <f t="shared" si="13"/>
        <v>0</v>
      </c>
      <c r="BN16">
        <f t="shared" si="14"/>
        <v>1</v>
      </c>
      <c r="BO16">
        <f t="shared" si="15"/>
        <v>10</v>
      </c>
    </row>
    <row r="17" spans="1:67" x14ac:dyDescent="0.25">
      <c r="A17" t="s">
        <v>781</v>
      </c>
      <c r="B17">
        <v>4</v>
      </c>
      <c r="C17">
        <v>1</v>
      </c>
      <c r="D17">
        <v>0</v>
      </c>
      <c r="E17">
        <v>0</v>
      </c>
      <c r="F17">
        <f t="shared" si="0"/>
        <v>5</v>
      </c>
      <c r="G17">
        <v>0</v>
      </c>
      <c r="H17">
        <v>0</v>
      </c>
      <c r="I17">
        <v>0</v>
      </c>
      <c r="J17">
        <v>0</v>
      </c>
      <c r="K17">
        <f t="shared" si="1"/>
        <v>0</v>
      </c>
      <c r="L17">
        <v>0</v>
      </c>
      <c r="M17">
        <v>0</v>
      </c>
      <c r="N17">
        <v>0</v>
      </c>
      <c r="O17">
        <v>0</v>
      </c>
      <c r="P17">
        <f t="shared" si="2"/>
        <v>0</v>
      </c>
      <c r="Q17">
        <v>0</v>
      </c>
      <c r="R17">
        <v>0</v>
      </c>
      <c r="S17">
        <v>0</v>
      </c>
      <c r="T17">
        <v>0</v>
      </c>
      <c r="U17">
        <f t="shared" si="3"/>
        <v>0</v>
      </c>
      <c r="V17">
        <v>0</v>
      </c>
      <c r="W17">
        <v>0</v>
      </c>
      <c r="X17">
        <v>0</v>
      </c>
      <c r="Y17">
        <v>0</v>
      </c>
      <c r="Z17">
        <f t="shared" si="4"/>
        <v>0</v>
      </c>
      <c r="AA17">
        <v>0</v>
      </c>
      <c r="AB17">
        <v>0</v>
      </c>
      <c r="AC17">
        <v>0</v>
      </c>
      <c r="AD17">
        <v>0</v>
      </c>
      <c r="AE17">
        <f t="shared" si="5"/>
        <v>0</v>
      </c>
      <c r="AF17">
        <v>1</v>
      </c>
      <c r="AG17">
        <v>0</v>
      </c>
      <c r="AH17">
        <v>0</v>
      </c>
      <c r="AI17">
        <v>0</v>
      </c>
      <c r="AJ17">
        <f t="shared" si="6"/>
        <v>1</v>
      </c>
      <c r="AK17">
        <v>0</v>
      </c>
      <c r="AL17">
        <v>1</v>
      </c>
      <c r="AM17">
        <v>0</v>
      </c>
      <c r="AN17">
        <v>0</v>
      </c>
      <c r="AO17">
        <f t="shared" si="7"/>
        <v>1</v>
      </c>
      <c r="AP17">
        <v>0</v>
      </c>
      <c r="AQ17">
        <v>0</v>
      </c>
      <c r="AR17">
        <v>0</v>
      </c>
      <c r="AS17">
        <v>0</v>
      </c>
      <c r="AT17">
        <f t="shared" si="8"/>
        <v>0</v>
      </c>
      <c r="AU17" s="22">
        <f t="shared" si="9"/>
        <v>7</v>
      </c>
      <c r="AV17" s="19">
        <f t="shared" si="16"/>
        <v>0.7142857142857143</v>
      </c>
      <c r="AW17" s="19">
        <f t="shared" si="17"/>
        <v>0</v>
      </c>
      <c r="AX17" s="19">
        <f t="shared" si="18"/>
        <v>0</v>
      </c>
      <c r="AY17" s="19">
        <f t="shared" si="19"/>
        <v>0</v>
      </c>
      <c r="AZ17" s="19">
        <f t="shared" si="20"/>
        <v>0</v>
      </c>
      <c r="BA17" s="19">
        <f t="shared" si="21"/>
        <v>0.14285714285714285</v>
      </c>
      <c r="BB17" s="19">
        <f t="shared" si="22"/>
        <v>0.14285714285714285</v>
      </c>
      <c r="BC17" s="19">
        <f t="shared" si="23"/>
        <v>0</v>
      </c>
      <c r="BD17" s="19">
        <f t="shared" si="10"/>
        <v>0</v>
      </c>
      <c r="BF17">
        <v>0</v>
      </c>
      <c r="BG17">
        <v>0</v>
      </c>
      <c r="BH17">
        <v>0</v>
      </c>
      <c r="BI17">
        <v>0</v>
      </c>
      <c r="BJ17">
        <v>0</v>
      </c>
      <c r="BK17">
        <f t="shared" si="11"/>
        <v>5</v>
      </c>
      <c r="BL17">
        <f t="shared" si="12"/>
        <v>7</v>
      </c>
      <c r="BM17">
        <f t="shared" si="13"/>
        <v>0</v>
      </c>
      <c r="BN17">
        <f t="shared" si="14"/>
        <v>0</v>
      </c>
      <c r="BO17">
        <f t="shared" si="15"/>
        <v>12</v>
      </c>
    </row>
    <row r="18" spans="1:67" x14ac:dyDescent="0.25">
      <c r="A18" t="s">
        <v>782</v>
      </c>
      <c r="B18">
        <v>3</v>
      </c>
      <c r="C18">
        <v>1</v>
      </c>
      <c r="D18">
        <v>5</v>
      </c>
      <c r="E18">
        <v>0</v>
      </c>
      <c r="F18">
        <f t="shared" si="0"/>
        <v>9</v>
      </c>
      <c r="G18">
        <v>0</v>
      </c>
      <c r="H18">
        <v>0</v>
      </c>
      <c r="I18">
        <v>0</v>
      </c>
      <c r="J18">
        <v>0</v>
      </c>
      <c r="K18">
        <f t="shared" si="1"/>
        <v>0</v>
      </c>
      <c r="L18">
        <v>0</v>
      </c>
      <c r="M18">
        <v>1</v>
      </c>
      <c r="N18">
        <v>0</v>
      </c>
      <c r="O18">
        <v>0</v>
      </c>
      <c r="P18">
        <f t="shared" si="2"/>
        <v>1</v>
      </c>
      <c r="Q18">
        <v>0</v>
      </c>
      <c r="R18">
        <v>0</v>
      </c>
      <c r="S18">
        <v>0</v>
      </c>
      <c r="T18">
        <v>0</v>
      </c>
      <c r="U18">
        <f t="shared" si="3"/>
        <v>0</v>
      </c>
      <c r="V18">
        <v>0</v>
      </c>
      <c r="W18">
        <v>0</v>
      </c>
      <c r="X18">
        <v>0</v>
      </c>
      <c r="Y18">
        <v>0</v>
      </c>
      <c r="Z18">
        <f t="shared" si="4"/>
        <v>0</v>
      </c>
      <c r="AA18">
        <v>0</v>
      </c>
      <c r="AB18">
        <v>0</v>
      </c>
      <c r="AC18">
        <v>0</v>
      </c>
      <c r="AD18">
        <v>0</v>
      </c>
      <c r="AE18">
        <f t="shared" si="5"/>
        <v>0</v>
      </c>
      <c r="AF18">
        <v>0</v>
      </c>
      <c r="AG18">
        <v>0</v>
      </c>
      <c r="AH18">
        <v>0</v>
      </c>
      <c r="AI18">
        <v>0</v>
      </c>
      <c r="AJ18">
        <f t="shared" si="6"/>
        <v>0</v>
      </c>
      <c r="AK18">
        <v>0</v>
      </c>
      <c r="AL18">
        <v>0</v>
      </c>
      <c r="AM18">
        <v>0</v>
      </c>
      <c r="AN18">
        <v>0</v>
      </c>
      <c r="AO18">
        <f t="shared" si="7"/>
        <v>0</v>
      </c>
      <c r="AP18">
        <v>0</v>
      </c>
      <c r="AQ18">
        <v>0</v>
      </c>
      <c r="AR18">
        <v>0</v>
      </c>
      <c r="AS18">
        <v>0</v>
      </c>
      <c r="AT18">
        <f t="shared" si="8"/>
        <v>0</v>
      </c>
      <c r="AU18" s="22">
        <f t="shared" si="9"/>
        <v>10</v>
      </c>
      <c r="AV18" s="19">
        <f t="shared" si="16"/>
        <v>0.9</v>
      </c>
      <c r="AW18" s="19">
        <f t="shared" si="17"/>
        <v>0</v>
      </c>
      <c r="AX18" s="19">
        <f t="shared" si="18"/>
        <v>0.1</v>
      </c>
      <c r="AY18" s="19">
        <f t="shared" si="19"/>
        <v>0</v>
      </c>
      <c r="AZ18" s="19">
        <f t="shared" si="20"/>
        <v>0</v>
      </c>
      <c r="BA18" s="19">
        <f t="shared" si="21"/>
        <v>0</v>
      </c>
      <c r="BB18" s="19">
        <f t="shared" si="22"/>
        <v>0</v>
      </c>
      <c r="BC18" s="19">
        <f t="shared" si="23"/>
        <v>0</v>
      </c>
      <c r="BD18" s="19">
        <f t="shared" si="10"/>
        <v>0</v>
      </c>
      <c r="BF18">
        <v>0</v>
      </c>
      <c r="BG18">
        <v>0</v>
      </c>
      <c r="BH18">
        <v>0</v>
      </c>
      <c r="BI18">
        <v>0</v>
      </c>
      <c r="BJ18">
        <v>0</v>
      </c>
      <c r="BK18">
        <f t="shared" si="11"/>
        <v>3</v>
      </c>
      <c r="BL18">
        <f t="shared" si="12"/>
        <v>11</v>
      </c>
      <c r="BM18">
        <f t="shared" si="13"/>
        <v>5</v>
      </c>
      <c r="BN18">
        <f t="shared" si="14"/>
        <v>0</v>
      </c>
      <c r="BO18">
        <f t="shared" si="15"/>
        <v>19</v>
      </c>
    </row>
    <row r="19" spans="1:67" x14ac:dyDescent="0.25">
      <c r="A19" t="s">
        <v>783</v>
      </c>
      <c r="B19">
        <v>0</v>
      </c>
      <c r="C19">
        <v>0</v>
      </c>
      <c r="D19">
        <v>1</v>
      </c>
      <c r="E19">
        <v>0</v>
      </c>
      <c r="F19">
        <f t="shared" si="0"/>
        <v>1</v>
      </c>
      <c r="G19">
        <v>0</v>
      </c>
      <c r="H19">
        <v>0</v>
      </c>
      <c r="I19">
        <v>0</v>
      </c>
      <c r="J19">
        <v>0</v>
      </c>
      <c r="K19">
        <f t="shared" si="1"/>
        <v>0</v>
      </c>
      <c r="L19">
        <v>0</v>
      </c>
      <c r="M19">
        <v>1</v>
      </c>
      <c r="N19">
        <v>0</v>
      </c>
      <c r="O19">
        <v>0</v>
      </c>
      <c r="P19">
        <f t="shared" si="2"/>
        <v>1</v>
      </c>
      <c r="Q19">
        <v>0</v>
      </c>
      <c r="R19">
        <v>0</v>
      </c>
      <c r="S19">
        <v>0</v>
      </c>
      <c r="T19">
        <v>0</v>
      </c>
      <c r="U19">
        <f t="shared" si="3"/>
        <v>0</v>
      </c>
      <c r="V19">
        <v>0</v>
      </c>
      <c r="W19">
        <v>0</v>
      </c>
      <c r="X19">
        <v>0</v>
      </c>
      <c r="Y19">
        <v>0</v>
      </c>
      <c r="Z19">
        <f t="shared" si="4"/>
        <v>0</v>
      </c>
      <c r="AA19">
        <v>0</v>
      </c>
      <c r="AB19">
        <v>0</v>
      </c>
      <c r="AC19">
        <v>0</v>
      </c>
      <c r="AE19">
        <f t="shared" si="5"/>
        <v>0</v>
      </c>
      <c r="AJ19">
        <f t="shared" si="6"/>
        <v>0</v>
      </c>
      <c r="AK19">
        <v>1</v>
      </c>
      <c r="AL19">
        <v>3</v>
      </c>
      <c r="AM19">
        <v>0</v>
      </c>
      <c r="AN19">
        <v>1</v>
      </c>
      <c r="AO19">
        <f t="shared" si="7"/>
        <v>5</v>
      </c>
      <c r="AQ19">
        <v>0</v>
      </c>
      <c r="AR19">
        <v>0</v>
      </c>
      <c r="AS19">
        <v>0</v>
      </c>
      <c r="AT19">
        <f t="shared" si="8"/>
        <v>0</v>
      </c>
      <c r="AU19" s="22">
        <f t="shared" si="9"/>
        <v>7</v>
      </c>
      <c r="AV19" s="19">
        <f t="shared" si="16"/>
        <v>0.14285714285714285</v>
      </c>
      <c r="AW19" s="19">
        <f t="shared" si="17"/>
        <v>0</v>
      </c>
      <c r="AX19" s="19">
        <f t="shared" si="18"/>
        <v>0.14285714285714285</v>
      </c>
      <c r="AY19" s="19">
        <f t="shared" si="19"/>
        <v>0</v>
      </c>
      <c r="AZ19" s="19">
        <f t="shared" si="20"/>
        <v>0</v>
      </c>
      <c r="BA19" s="19">
        <f t="shared" si="21"/>
        <v>0</v>
      </c>
      <c r="BB19" s="19">
        <f t="shared" si="22"/>
        <v>0.7142857142857143</v>
      </c>
      <c r="BC19" s="19">
        <f t="shared" si="23"/>
        <v>0</v>
      </c>
      <c r="BD19" s="19">
        <f t="shared" si="10"/>
        <v>0</v>
      </c>
      <c r="BK19">
        <f t="shared" si="11"/>
        <v>1</v>
      </c>
      <c r="BL19">
        <f t="shared" si="12"/>
        <v>5</v>
      </c>
      <c r="BM19">
        <f t="shared" si="13"/>
        <v>1</v>
      </c>
      <c r="BN19">
        <f t="shared" si="14"/>
        <v>1</v>
      </c>
      <c r="BO19">
        <f t="shared" si="15"/>
        <v>8</v>
      </c>
    </row>
    <row r="20" spans="1:67" x14ac:dyDescent="0.25">
      <c r="A20" t="s">
        <v>784</v>
      </c>
      <c r="B20">
        <v>1</v>
      </c>
      <c r="C20">
        <v>1</v>
      </c>
      <c r="D20">
        <v>3</v>
      </c>
      <c r="E20">
        <v>1</v>
      </c>
      <c r="F20">
        <f t="shared" si="0"/>
        <v>6</v>
      </c>
      <c r="G20">
        <v>0</v>
      </c>
      <c r="H20">
        <v>0</v>
      </c>
      <c r="I20">
        <v>0</v>
      </c>
      <c r="J20">
        <v>0</v>
      </c>
      <c r="K20">
        <f t="shared" si="1"/>
        <v>0</v>
      </c>
      <c r="L20">
        <v>3</v>
      </c>
      <c r="M20">
        <v>0</v>
      </c>
      <c r="N20">
        <v>0</v>
      </c>
      <c r="O20">
        <v>0</v>
      </c>
      <c r="P20">
        <f t="shared" si="2"/>
        <v>3</v>
      </c>
      <c r="Q20">
        <v>0</v>
      </c>
      <c r="R20">
        <v>0</v>
      </c>
      <c r="S20">
        <v>6</v>
      </c>
      <c r="T20">
        <v>7</v>
      </c>
      <c r="U20">
        <f t="shared" si="3"/>
        <v>13</v>
      </c>
      <c r="V20">
        <v>1</v>
      </c>
      <c r="W20">
        <v>0</v>
      </c>
      <c r="X20">
        <v>0</v>
      </c>
      <c r="Y20">
        <v>0</v>
      </c>
      <c r="Z20">
        <f t="shared" si="4"/>
        <v>1</v>
      </c>
      <c r="AA20">
        <v>0</v>
      </c>
      <c r="AB20">
        <v>0</v>
      </c>
      <c r="AC20">
        <v>0</v>
      </c>
      <c r="AD20">
        <v>0</v>
      </c>
      <c r="AE20">
        <f t="shared" si="5"/>
        <v>0</v>
      </c>
      <c r="AF20">
        <v>0</v>
      </c>
      <c r="AG20">
        <v>0</v>
      </c>
      <c r="AH20">
        <v>0</v>
      </c>
      <c r="AI20">
        <v>0</v>
      </c>
      <c r="AJ20">
        <f t="shared" si="6"/>
        <v>0</v>
      </c>
      <c r="AK20">
        <v>3</v>
      </c>
      <c r="AL20">
        <v>4</v>
      </c>
      <c r="AM20">
        <v>0</v>
      </c>
      <c r="AN20">
        <v>2</v>
      </c>
      <c r="AO20">
        <f t="shared" si="7"/>
        <v>9</v>
      </c>
      <c r="AP20">
        <v>0</v>
      </c>
      <c r="AQ20">
        <v>0</v>
      </c>
      <c r="AR20">
        <v>0</v>
      </c>
      <c r="AS20">
        <v>0</v>
      </c>
      <c r="AT20">
        <f t="shared" si="8"/>
        <v>0</v>
      </c>
      <c r="AU20" s="22">
        <f t="shared" si="9"/>
        <v>32</v>
      </c>
      <c r="AV20" s="19">
        <f t="shared" si="16"/>
        <v>0.1875</v>
      </c>
      <c r="AW20" s="19">
        <f t="shared" si="17"/>
        <v>0</v>
      </c>
      <c r="AX20" s="19">
        <f t="shared" si="18"/>
        <v>9.375E-2</v>
      </c>
      <c r="AY20" s="19">
        <f t="shared" si="19"/>
        <v>0.40625</v>
      </c>
      <c r="AZ20" s="19">
        <f t="shared" si="20"/>
        <v>3.125E-2</v>
      </c>
      <c r="BA20" s="19">
        <f t="shared" si="21"/>
        <v>0</v>
      </c>
      <c r="BB20" s="19">
        <f t="shared" si="22"/>
        <v>0.28125</v>
      </c>
      <c r="BC20" s="19">
        <f t="shared" si="23"/>
        <v>0</v>
      </c>
      <c r="BD20" s="19">
        <f t="shared" si="10"/>
        <v>0</v>
      </c>
      <c r="BF20">
        <v>0</v>
      </c>
      <c r="BG20">
        <v>0</v>
      </c>
      <c r="BH20">
        <v>1</v>
      </c>
      <c r="BI20">
        <v>0</v>
      </c>
      <c r="BJ20">
        <v>1</v>
      </c>
      <c r="BK20">
        <f t="shared" si="11"/>
        <v>8</v>
      </c>
      <c r="BL20">
        <f t="shared" si="12"/>
        <v>11</v>
      </c>
      <c r="BM20">
        <f t="shared" si="13"/>
        <v>9</v>
      </c>
      <c r="BN20">
        <f t="shared" si="14"/>
        <v>10</v>
      </c>
      <c r="BO20">
        <f t="shared" si="15"/>
        <v>38</v>
      </c>
    </row>
    <row r="21" spans="1:67" x14ac:dyDescent="0.25">
      <c r="A21" t="s">
        <v>785</v>
      </c>
      <c r="B21">
        <v>5</v>
      </c>
      <c r="C21">
        <v>0</v>
      </c>
      <c r="D21">
        <v>0</v>
      </c>
      <c r="E21">
        <v>0</v>
      </c>
      <c r="F21">
        <f t="shared" si="0"/>
        <v>5</v>
      </c>
      <c r="G21">
        <v>0</v>
      </c>
      <c r="H21">
        <v>0</v>
      </c>
      <c r="I21">
        <v>0</v>
      </c>
      <c r="J21">
        <v>0</v>
      </c>
      <c r="K21">
        <f t="shared" si="1"/>
        <v>0</v>
      </c>
      <c r="L21">
        <v>0</v>
      </c>
      <c r="M21">
        <v>0</v>
      </c>
      <c r="N21">
        <v>0</v>
      </c>
      <c r="O21">
        <v>0</v>
      </c>
      <c r="P21">
        <f t="shared" si="2"/>
        <v>0</v>
      </c>
      <c r="Q21">
        <v>0</v>
      </c>
      <c r="R21">
        <v>1</v>
      </c>
      <c r="S21">
        <v>0</v>
      </c>
      <c r="T21">
        <v>0</v>
      </c>
      <c r="U21">
        <f t="shared" si="3"/>
        <v>1</v>
      </c>
      <c r="V21">
        <v>0</v>
      </c>
      <c r="W21">
        <v>0</v>
      </c>
      <c r="X21">
        <v>0</v>
      </c>
      <c r="Y21">
        <v>0</v>
      </c>
      <c r="Z21">
        <f t="shared" si="4"/>
        <v>0</v>
      </c>
      <c r="AA21">
        <v>0</v>
      </c>
      <c r="AB21">
        <v>0</v>
      </c>
      <c r="AC21">
        <v>0</v>
      </c>
      <c r="AD21">
        <v>0</v>
      </c>
      <c r="AE21">
        <f t="shared" si="5"/>
        <v>0</v>
      </c>
      <c r="AF21">
        <v>0</v>
      </c>
      <c r="AG21">
        <v>0</v>
      </c>
      <c r="AH21">
        <v>0</v>
      </c>
      <c r="AI21">
        <v>0</v>
      </c>
      <c r="AJ21">
        <f t="shared" si="6"/>
        <v>0</v>
      </c>
      <c r="AK21">
        <v>2</v>
      </c>
      <c r="AL21">
        <v>8</v>
      </c>
      <c r="AM21">
        <v>2</v>
      </c>
      <c r="AN21">
        <v>1</v>
      </c>
      <c r="AO21">
        <f t="shared" si="7"/>
        <v>13</v>
      </c>
      <c r="AP21">
        <v>0</v>
      </c>
      <c r="AQ21">
        <v>0</v>
      </c>
      <c r="AR21">
        <v>0</v>
      </c>
      <c r="AS21">
        <v>0</v>
      </c>
      <c r="AT21">
        <f t="shared" si="8"/>
        <v>0</v>
      </c>
      <c r="AU21" s="22">
        <f t="shared" si="9"/>
        <v>19</v>
      </c>
      <c r="AV21" s="19">
        <f t="shared" si="16"/>
        <v>0.26315789473684209</v>
      </c>
      <c r="AW21" s="19">
        <f t="shared" si="17"/>
        <v>0</v>
      </c>
      <c r="AX21" s="19">
        <f t="shared" si="18"/>
        <v>0</v>
      </c>
      <c r="AY21" s="19">
        <f t="shared" si="19"/>
        <v>5.2631578947368418E-2</v>
      </c>
      <c r="AZ21" s="19">
        <f t="shared" si="20"/>
        <v>0</v>
      </c>
      <c r="BA21" s="19">
        <f t="shared" si="21"/>
        <v>0</v>
      </c>
      <c r="BB21" s="19">
        <f t="shared" si="22"/>
        <v>0.68421052631578949</v>
      </c>
      <c r="BC21" s="19">
        <f t="shared" si="23"/>
        <v>0</v>
      </c>
      <c r="BD21" s="19">
        <f t="shared" si="10"/>
        <v>0</v>
      </c>
      <c r="BF21">
        <v>0</v>
      </c>
      <c r="BG21">
        <v>0</v>
      </c>
      <c r="BH21">
        <v>0</v>
      </c>
      <c r="BI21">
        <v>0</v>
      </c>
      <c r="BJ21">
        <v>0</v>
      </c>
      <c r="BK21">
        <f t="shared" si="11"/>
        <v>7</v>
      </c>
      <c r="BL21">
        <f t="shared" si="12"/>
        <v>14</v>
      </c>
      <c r="BM21">
        <f t="shared" si="13"/>
        <v>2</v>
      </c>
      <c r="BN21">
        <f t="shared" si="14"/>
        <v>1</v>
      </c>
      <c r="BO21">
        <f t="shared" si="15"/>
        <v>24</v>
      </c>
    </row>
    <row r="22" spans="1:67" x14ac:dyDescent="0.25">
      <c r="A22" t="s">
        <v>786</v>
      </c>
      <c r="B22">
        <v>0</v>
      </c>
      <c r="C22">
        <v>0</v>
      </c>
      <c r="D22">
        <v>2</v>
      </c>
      <c r="E22">
        <v>0</v>
      </c>
      <c r="F22">
        <f t="shared" si="0"/>
        <v>2</v>
      </c>
      <c r="K22">
        <f t="shared" si="1"/>
        <v>0</v>
      </c>
      <c r="P22">
        <f t="shared" si="2"/>
        <v>0</v>
      </c>
      <c r="Q22">
        <v>0</v>
      </c>
      <c r="R22">
        <v>0</v>
      </c>
      <c r="S22">
        <v>0</v>
      </c>
      <c r="T22">
        <v>2</v>
      </c>
      <c r="U22">
        <f t="shared" si="3"/>
        <v>2</v>
      </c>
      <c r="Z22">
        <f t="shared" si="4"/>
        <v>0</v>
      </c>
      <c r="AE22">
        <f t="shared" si="5"/>
        <v>0</v>
      </c>
      <c r="AJ22">
        <f t="shared" si="6"/>
        <v>0</v>
      </c>
      <c r="AK22">
        <v>2</v>
      </c>
      <c r="AL22">
        <v>3</v>
      </c>
      <c r="AM22">
        <v>1</v>
      </c>
      <c r="AN22">
        <v>1</v>
      </c>
      <c r="AO22">
        <f t="shared" si="7"/>
        <v>7</v>
      </c>
      <c r="AT22">
        <f t="shared" si="8"/>
        <v>0</v>
      </c>
      <c r="AU22" s="22">
        <f t="shared" si="9"/>
        <v>11</v>
      </c>
      <c r="AV22" s="19">
        <f t="shared" si="16"/>
        <v>0.18181818181818182</v>
      </c>
      <c r="AW22" s="19">
        <f t="shared" si="17"/>
        <v>0</v>
      </c>
      <c r="AX22" s="19">
        <f t="shared" si="18"/>
        <v>0</v>
      </c>
      <c r="AY22" s="19">
        <f t="shared" si="19"/>
        <v>0.18181818181818182</v>
      </c>
      <c r="AZ22" s="19">
        <f t="shared" si="20"/>
        <v>0</v>
      </c>
      <c r="BA22" s="19">
        <f t="shared" si="21"/>
        <v>0</v>
      </c>
      <c r="BB22" s="19">
        <f t="shared" si="22"/>
        <v>0.63636363636363635</v>
      </c>
      <c r="BC22" s="19">
        <f t="shared" si="23"/>
        <v>0</v>
      </c>
      <c r="BD22" s="19">
        <f t="shared" si="10"/>
        <v>0</v>
      </c>
      <c r="BK22">
        <f t="shared" si="11"/>
        <v>2</v>
      </c>
      <c r="BL22">
        <f t="shared" si="12"/>
        <v>5</v>
      </c>
      <c r="BM22">
        <f t="shared" si="13"/>
        <v>3</v>
      </c>
      <c r="BN22">
        <f t="shared" si="14"/>
        <v>3</v>
      </c>
      <c r="BO22">
        <f t="shared" si="15"/>
        <v>13</v>
      </c>
    </row>
    <row r="23" spans="1:67" x14ac:dyDescent="0.25">
      <c r="A23" t="s">
        <v>787</v>
      </c>
      <c r="B23">
        <v>0</v>
      </c>
      <c r="C23">
        <v>0</v>
      </c>
      <c r="D23">
        <v>0</v>
      </c>
      <c r="E23">
        <v>0</v>
      </c>
      <c r="F23">
        <f t="shared" si="0"/>
        <v>0</v>
      </c>
      <c r="G23">
        <v>0</v>
      </c>
      <c r="H23">
        <v>0</v>
      </c>
      <c r="I23">
        <v>0</v>
      </c>
      <c r="J23">
        <v>0</v>
      </c>
      <c r="K23">
        <f t="shared" si="1"/>
        <v>0</v>
      </c>
      <c r="L23">
        <v>1</v>
      </c>
      <c r="M23">
        <v>2</v>
      </c>
      <c r="N23">
        <v>0</v>
      </c>
      <c r="O23">
        <v>0</v>
      </c>
      <c r="P23">
        <f t="shared" si="2"/>
        <v>3</v>
      </c>
      <c r="Q23">
        <v>1</v>
      </c>
      <c r="R23">
        <v>0</v>
      </c>
      <c r="S23">
        <v>0</v>
      </c>
      <c r="T23">
        <v>0</v>
      </c>
      <c r="U23">
        <f t="shared" si="3"/>
        <v>1</v>
      </c>
      <c r="V23">
        <v>0</v>
      </c>
      <c r="W23">
        <v>0</v>
      </c>
      <c r="X23">
        <v>0</v>
      </c>
      <c r="Y23">
        <v>0</v>
      </c>
      <c r="Z23">
        <f t="shared" si="4"/>
        <v>0</v>
      </c>
      <c r="AA23">
        <v>0</v>
      </c>
      <c r="AB23">
        <v>0</v>
      </c>
      <c r="AC23">
        <v>0</v>
      </c>
      <c r="AD23">
        <v>0</v>
      </c>
      <c r="AE23">
        <f t="shared" si="5"/>
        <v>0</v>
      </c>
      <c r="AF23">
        <v>0</v>
      </c>
      <c r="AG23">
        <v>0</v>
      </c>
      <c r="AH23">
        <v>0</v>
      </c>
      <c r="AI23">
        <v>0</v>
      </c>
      <c r="AJ23">
        <f t="shared" si="6"/>
        <v>0</v>
      </c>
      <c r="AK23">
        <v>4</v>
      </c>
      <c r="AL23">
        <v>4</v>
      </c>
      <c r="AM23">
        <v>2</v>
      </c>
      <c r="AN23">
        <v>0</v>
      </c>
      <c r="AO23">
        <f t="shared" si="7"/>
        <v>10</v>
      </c>
      <c r="AP23">
        <v>1</v>
      </c>
      <c r="AQ23">
        <v>2</v>
      </c>
      <c r="AR23">
        <v>0</v>
      </c>
      <c r="AS23">
        <v>0</v>
      </c>
      <c r="AT23">
        <f t="shared" si="8"/>
        <v>3</v>
      </c>
      <c r="AU23" s="22">
        <f t="shared" si="9"/>
        <v>17</v>
      </c>
      <c r="AV23" s="19">
        <f t="shared" si="16"/>
        <v>0</v>
      </c>
      <c r="AW23" s="19">
        <f t="shared" si="17"/>
        <v>0</v>
      </c>
      <c r="AX23" s="19">
        <f t="shared" si="18"/>
        <v>0.17647058823529413</v>
      </c>
      <c r="AY23" s="19">
        <f t="shared" si="19"/>
        <v>5.8823529411764705E-2</v>
      </c>
      <c r="AZ23" s="19">
        <f t="shared" si="20"/>
        <v>0</v>
      </c>
      <c r="BA23" s="19">
        <f t="shared" si="21"/>
        <v>0</v>
      </c>
      <c r="BB23" s="19">
        <f t="shared" si="22"/>
        <v>0.58823529411764708</v>
      </c>
      <c r="BC23" s="19">
        <f t="shared" si="23"/>
        <v>0.17647058823529413</v>
      </c>
      <c r="BD23" s="19">
        <f t="shared" si="10"/>
        <v>0</v>
      </c>
      <c r="BK23">
        <f t="shared" si="11"/>
        <v>7</v>
      </c>
      <c r="BL23">
        <f t="shared" si="12"/>
        <v>8</v>
      </c>
      <c r="BM23">
        <f t="shared" si="13"/>
        <v>2</v>
      </c>
      <c r="BN23">
        <f t="shared" si="14"/>
        <v>0</v>
      </c>
      <c r="BO23">
        <f t="shared" si="15"/>
        <v>17</v>
      </c>
    </row>
    <row r="24" spans="1:67" x14ac:dyDescent="0.25">
      <c r="A24" t="s">
        <v>788</v>
      </c>
      <c r="B24">
        <v>0</v>
      </c>
      <c r="C24">
        <v>0</v>
      </c>
      <c r="D24">
        <v>0</v>
      </c>
      <c r="E24">
        <v>0</v>
      </c>
      <c r="F24">
        <f t="shared" si="0"/>
        <v>0</v>
      </c>
      <c r="G24">
        <v>0</v>
      </c>
      <c r="H24">
        <v>1</v>
      </c>
      <c r="I24">
        <v>0</v>
      </c>
      <c r="J24">
        <v>0</v>
      </c>
      <c r="K24">
        <f t="shared" si="1"/>
        <v>1</v>
      </c>
      <c r="L24">
        <v>1</v>
      </c>
      <c r="M24">
        <v>1</v>
      </c>
      <c r="N24">
        <v>0</v>
      </c>
      <c r="O24">
        <v>0</v>
      </c>
      <c r="P24">
        <f t="shared" si="2"/>
        <v>2</v>
      </c>
      <c r="Q24">
        <v>0</v>
      </c>
      <c r="R24">
        <v>1</v>
      </c>
      <c r="S24">
        <v>0</v>
      </c>
      <c r="T24">
        <v>0</v>
      </c>
      <c r="U24">
        <f t="shared" si="3"/>
        <v>1</v>
      </c>
      <c r="V24">
        <v>0</v>
      </c>
      <c r="W24">
        <v>0</v>
      </c>
      <c r="X24">
        <v>0</v>
      </c>
      <c r="Y24">
        <v>0</v>
      </c>
      <c r="Z24">
        <f t="shared" si="4"/>
        <v>0</v>
      </c>
      <c r="AA24">
        <v>0</v>
      </c>
      <c r="AB24">
        <v>0</v>
      </c>
      <c r="AC24">
        <v>0</v>
      </c>
      <c r="AD24">
        <v>0</v>
      </c>
      <c r="AE24">
        <f t="shared" si="5"/>
        <v>0</v>
      </c>
      <c r="AF24">
        <v>0</v>
      </c>
      <c r="AG24">
        <v>0</v>
      </c>
      <c r="AH24">
        <v>0</v>
      </c>
      <c r="AI24">
        <v>0</v>
      </c>
      <c r="AJ24">
        <f t="shared" si="6"/>
        <v>0</v>
      </c>
      <c r="AK24">
        <v>5</v>
      </c>
      <c r="AL24">
        <v>13</v>
      </c>
      <c r="AM24">
        <v>0</v>
      </c>
      <c r="AN24">
        <v>1</v>
      </c>
      <c r="AO24">
        <f t="shared" si="7"/>
        <v>19</v>
      </c>
      <c r="AP24">
        <v>0</v>
      </c>
      <c r="AQ24">
        <v>0</v>
      </c>
      <c r="AR24">
        <v>0</v>
      </c>
      <c r="AS24">
        <v>0</v>
      </c>
      <c r="AT24">
        <f t="shared" si="8"/>
        <v>0</v>
      </c>
      <c r="AU24" s="22">
        <f t="shared" si="9"/>
        <v>23</v>
      </c>
      <c r="AV24" s="19">
        <f t="shared" si="16"/>
        <v>0</v>
      </c>
      <c r="AW24" s="19">
        <f t="shared" si="17"/>
        <v>4.3478260869565216E-2</v>
      </c>
      <c r="AX24" s="19">
        <f t="shared" si="18"/>
        <v>8.6956521739130432E-2</v>
      </c>
      <c r="AY24" s="19">
        <f t="shared" si="19"/>
        <v>4.3478260869565216E-2</v>
      </c>
      <c r="AZ24" s="19">
        <f t="shared" si="20"/>
        <v>0</v>
      </c>
      <c r="BA24" s="19">
        <f t="shared" si="21"/>
        <v>0</v>
      </c>
      <c r="BB24" s="19">
        <f t="shared" si="22"/>
        <v>0.82608695652173914</v>
      </c>
      <c r="BC24" s="19">
        <f t="shared" si="23"/>
        <v>0</v>
      </c>
      <c r="BD24" s="19">
        <f t="shared" si="10"/>
        <v>0</v>
      </c>
      <c r="BF24">
        <v>0</v>
      </c>
      <c r="BG24">
        <v>0</v>
      </c>
      <c r="BH24">
        <v>0</v>
      </c>
      <c r="BI24">
        <v>0</v>
      </c>
      <c r="BJ24">
        <v>0</v>
      </c>
      <c r="BK24">
        <f t="shared" si="11"/>
        <v>6</v>
      </c>
      <c r="BL24">
        <f t="shared" si="12"/>
        <v>15</v>
      </c>
      <c r="BM24">
        <f t="shared" si="13"/>
        <v>0</v>
      </c>
      <c r="BN24">
        <f t="shared" si="14"/>
        <v>1</v>
      </c>
      <c r="BO24">
        <f t="shared" si="15"/>
        <v>22</v>
      </c>
    </row>
    <row r="25" spans="1:67" x14ac:dyDescent="0.25">
      <c r="A25" t="s">
        <v>789</v>
      </c>
      <c r="B25">
        <v>1</v>
      </c>
      <c r="C25">
        <v>0</v>
      </c>
      <c r="D25">
        <v>0</v>
      </c>
      <c r="E25">
        <v>0</v>
      </c>
      <c r="F25">
        <f t="shared" si="0"/>
        <v>1</v>
      </c>
      <c r="G25">
        <v>0</v>
      </c>
      <c r="H25">
        <v>0</v>
      </c>
      <c r="I25">
        <v>0</v>
      </c>
      <c r="J25">
        <v>0</v>
      </c>
      <c r="K25">
        <f t="shared" si="1"/>
        <v>0</v>
      </c>
      <c r="L25">
        <v>0</v>
      </c>
      <c r="M25">
        <v>1</v>
      </c>
      <c r="N25">
        <v>0</v>
      </c>
      <c r="O25">
        <v>0</v>
      </c>
      <c r="P25">
        <f t="shared" si="2"/>
        <v>1</v>
      </c>
      <c r="Q25">
        <v>0</v>
      </c>
      <c r="R25">
        <v>0</v>
      </c>
      <c r="S25">
        <v>0</v>
      </c>
      <c r="T25">
        <v>0</v>
      </c>
      <c r="U25">
        <f t="shared" si="3"/>
        <v>0</v>
      </c>
      <c r="V25">
        <v>0</v>
      </c>
      <c r="W25">
        <v>0</v>
      </c>
      <c r="X25">
        <v>0</v>
      </c>
      <c r="Y25">
        <v>0</v>
      </c>
      <c r="Z25">
        <f t="shared" si="4"/>
        <v>0</v>
      </c>
      <c r="AA25">
        <v>0</v>
      </c>
      <c r="AB25">
        <v>0</v>
      </c>
      <c r="AC25">
        <v>0</v>
      </c>
      <c r="AD25">
        <v>0</v>
      </c>
      <c r="AE25">
        <f t="shared" si="5"/>
        <v>0</v>
      </c>
      <c r="AF25">
        <v>0</v>
      </c>
      <c r="AG25">
        <v>0</v>
      </c>
      <c r="AH25">
        <v>0</v>
      </c>
      <c r="AI25">
        <v>0</v>
      </c>
      <c r="AJ25">
        <f t="shared" si="6"/>
        <v>0</v>
      </c>
      <c r="AK25">
        <v>1</v>
      </c>
      <c r="AL25">
        <v>2</v>
      </c>
      <c r="AM25">
        <v>1</v>
      </c>
      <c r="AN25">
        <v>7</v>
      </c>
      <c r="AO25">
        <f t="shared" si="7"/>
        <v>11</v>
      </c>
      <c r="AP25">
        <v>0</v>
      </c>
      <c r="AQ25">
        <v>0</v>
      </c>
      <c r="AR25">
        <v>0</v>
      </c>
      <c r="AS25">
        <v>0</v>
      </c>
      <c r="AT25">
        <f t="shared" si="8"/>
        <v>0</v>
      </c>
      <c r="AU25" s="22">
        <f t="shared" si="9"/>
        <v>13</v>
      </c>
      <c r="AV25" s="19">
        <f t="shared" si="16"/>
        <v>7.6923076923076927E-2</v>
      </c>
      <c r="AW25" s="19">
        <f t="shared" si="17"/>
        <v>0</v>
      </c>
      <c r="AX25" s="19">
        <f t="shared" si="18"/>
        <v>7.6923076923076927E-2</v>
      </c>
      <c r="AY25" s="19">
        <f t="shared" si="19"/>
        <v>0</v>
      </c>
      <c r="AZ25" s="19">
        <f t="shared" si="20"/>
        <v>0</v>
      </c>
      <c r="BA25" s="19">
        <f t="shared" si="21"/>
        <v>0</v>
      </c>
      <c r="BB25" s="19">
        <f t="shared" si="22"/>
        <v>0.84615384615384615</v>
      </c>
      <c r="BC25" s="19">
        <f t="shared" si="23"/>
        <v>0</v>
      </c>
      <c r="BD25" s="19">
        <f t="shared" si="10"/>
        <v>0</v>
      </c>
      <c r="BF25">
        <v>0</v>
      </c>
      <c r="BG25">
        <v>0</v>
      </c>
      <c r="BH25">
        <v>0</v>
      </c>
      <c r="BI25">
        <v>0</v>
      </c>
      <c r="BJ25">
        <v>0</v>
      </c>
      <c r="BK25">
        <f t="shared" si="11"/>
        <v>2</v>
      </c>
      <c r="BL25">
        <f t="shared" si="12"/>
        <v>4</v>
      </c>
      <c r="BM25">
        <f t="shared" si="13"/>
        <v>1</v>
      </c>
      <c r="BN25">
        <f t="shared" si="14"/>
        <v>7</v>
      </c>
      <c r="BO25">
        <f t="shared" si="15"/>
        <v>14</v>
      </c>
    </row>
    <row r="26" spans="1:67" x14ac:dyDescent="0.25">
      <c r="A26" t="s">
        <v>790</v>
      </c>
      <c r="B26">
        <v>1</v>
      </c>
      <c r="C26">
        <v>0</v>
      </c>
      <c r="D26">
        <v>0</v>
      </c>
      <c r="E26">
        <v>0</v>
      </c>
      <c r="F26">
        <f t="shared" si="0"/>
        <v>1</v>
      </c>
      <c r="G26">
        <v>0</v>
      </c>
      <c r="H26">
        <v>0</v>
      </c>
      <c r="I26">
        <v>0</v>
      </c>
      <c r="J26">
        <v>0</v>
      </c>
      <c r="K26">
        <f t="shared" si="1"/>
        <v>0</v>
      </c>
      <c r="L26">
        <v>0</v>
      </c>
      <c r="M26">
        <v>1</v>
      </c>
      <c r="N26">
        <v>1</v>
      </c>
      <c r="O26">
        <v>0</v>
      </c>
      <c r="P26">
        <f t="shared" si="2"/>
        <v>2</v>
      </c>
      <c r="Q26">
        <v>0</v>
      </c>
      <c r="R26">
        <v>0</v>
      </c>
      <c r="S26">
        <v>0</v>
      </c>
      <c r="T26">
        <v>1</v>
      </c>
      <c r="U26">
        <f t="shared" si="3"/>
        <v>1</v>
      </c>
      <c r="V26">
        <v>0</v>
      </c>
      <c r="W26">
        <v>0</v>
      </c>
      <c r="X26">
        <v>0</v>
      </c>
      <c r="Y26">
        <v>0</v>
      </c>
      <c r="Z26">
        <f t="shared" si="4"/>
        <v>0</v>
      </c>
      <c r="AA26">
        <v>0</v>
      </c>
      <c r="AB26">
        <v>0</v>
      </c>
      <c r="AC26">
        <v>0</v>
      </c>
      <c r="AD26">
        <v>0</v>
      </c>
      <c r="AE26">
        <f t="shared" si="5"/>
        <v>0</v>
      </c>
      <c r="AF26">
        <v>0</v>
      </c>
      <c r="AG26">
        <v>0</v>
      </c>
      <c r="AH26">
        <v>0</v>
      </c>
      <c r="AI26">
        <v>0</v>
      </c>
      <c r="AJ26">
        <f t="shared" si="6"/>
        <v>0</v>
      </c>
      <c r="AK26">
        <v>1</v>
      </c>
      <c r="AL26">
        <v>5</v>
      </c>
      <c r="AM26">
        <v>13</v>
      </c>
      <c r="AN26">
        <v>6</v>
      </c>
      <c r="AO26">
        <f t="shared" si="7"/>
        <v>25</v>
      </c>
      <c r="AP26">
        <v>0</v>
      </c>
      <c r="AQ26">
        <v>0</v>
      </c>
      <c r="AR26">
        <v>0</v>
      </c>
      <c r="AS26">
        <v>0</v>
      </c>
      <c r="AT26">
        <f t="shared" si="8"/>
        <v>0</v>
      </c>
      <c r="AU26" s="22">
        <f t="shared" si="9"/>
        <v>29</v>
      </c>
      <c r="AV26" s="19">
        <f t="shared" si="16"/>
        <v>3.4482758620689655E-2</v>
      </c>
      <c r="AW26" s="19">
        <f t="shared" si="17"/>
        <v>0</v>
      </c>
      <c r="AX26" s="19">
        <f t="shared" si="18"/>
        <v>6.8965517241379309E-2</v>
      </c>
      <c r="AY26" s="19">
        <f t="shared" si="19"/>
        <v>3.4482758620689655E-2</v>
      </c>
      <c r="AZ26" s="19">
        <f t="shared" si="20"/>
        <v>0</v>
      </c>
      <c r="BA26" s="19">
        <f t="shared" si="21"/>
        <v>0</v>
      </c>
      <c r="BB26" s="19">
        <f t="shared" si="22"/>
        <v>0.86206896551724133</v>
      </c>
      <c r="BC26" s="19">
        <f t="shared" si="23"/>
        <v>0</v>
      </c>
      <c r="BD26" s="19">
        <f t="shared" si="10"/>
        <v>0</v>
      </c>
      <c r="BF26">
        <v>0</v>
      </c>
      <c r="BG26">
        <v>0</v>
      </c>
      <c r="BH26">
        <v>0</v>
      </c>
      <c r="BI26">
        <v>0</v>
      </c>
      <c r="BJ26">
        <v>0</v>
      </c>
      <c r="BK26">
        <f t="shared" si="11"/>
        <v>2</v>
      </c>
      <c r="BL26">
        <f t="shared" si="12"/>
        <v>7</v>
      </c>
      <c r="BM26">
        <f t="shared" si="13"/>
        <v>14</v>
      </c>
      <c r="BN26">
        <f t="shared" si="14"/>
        <v>7</v>
      </c>
      <c r="BO26">
        <f t="shared" si="15"/>
        <v>30</v>
      </c>
    </row>
    <row r="27" spans="1:67" s="28" customFormat="1" x14ac:dyDescent="0.25">
      <c r="A27" t="s">
        <v>791</v>
      </c>
      <c r="B27">
        <v>1</v>
      </c>
      <c r="C27"/>
      <c r="D27"/>
      <c r="E27"/>
      <c r="F27">
        <f t="shared" si="0"/>
        <v>1</v>
      </c>
      <c r="G27"/>
      <c r="H27"/>
      <c r="I27"/>
      <c r="J27"/>
      <c r="K27">
        <f t="shared" si="1"/>
        <v>0</v>
      </c>
      <c r="L27"/>
      <c r="M27"/>
      <c r="N27"/>
      <c r="O27"/>
      <c r="P27">
        <f t="shared" si="2"/>
        <v>0</v>
      </c>
      <c r="Q27"/>
      <c r="R27"/>
      <c r="S27"/>
      <c r="T27"/>
      <c r="U27">
        <f t="shared" si="3"/>
        <v>0</v>
      </c>
      <c r="V27">
        <v>1</v>
      </c>
      <c r="W27"/>
      <c r="X27">
        <v>1</v>
      </c>
      <c r="Y27"/>
      <c r="Z27">
        <f t="shared" si="4"/>
        <v>2</v>
      </c>
      <c r="AA27"/>
      <c r="AB27"/>
      <c r="AC27"/>
      <c r="AD27"/>
      <c r="AE27">
        <f t="shared" si="5"/>
        <v>0</v>
      </c>
      <c r="AF27"/>
      <c r="AG27"/>
      <c r="AH27"/>
      <c r="AI27"/>
      <c r="AJ27">
        <f t="shared" si="6"/>
        <v>0</v>
      </c>
      <c r="AK27">
        <v>1</v>
      </c>
      <c r="AL27">
        <v>6</v>
      </c>
      <c r="AM27">
        <v>3</v>
      </c>
      <c r="AN27">
        <v>4</v>
      </c>
      <c r="AO27">
        <f t="shared" si="7"/>
        <v>14</v>
      </c>
      <c r="AP27"/>
      <c r="AQ27"/>
      <c r="AR27"/>
      <c r="AS27"/>
      <c r="AT27">
        <f t="shared" si="8"/>
        <v>0</v>
      </c>
      <c r="AU27" s="22">
        <f t="shared" si="9"/>
        <v>17</v>
      </c>
      <c r="AV27" s="19">
        <f t="shared" si="16"/>
        <v>5.8823529411764705E-2</v>
      </c>
      <c r="AW27" s="19">
        <f t="shared" si="17"/>
        <v>0</v>
      </c>
      <c r="AX27" s="19">
        <f t="shared" si="18"/>
        <v>0</v>
      </c>
      <c r="AY27" s="19">
        <f t="shared" si="19"/>
        <v>0</v>
      </c>
      <c r="AZ27" s="19">
        <f t="shared" si="20"/>
        <v>0.11764705882352941</v>
      </c>
      <c r="BA27" s="19">
        <f t="shared" si="21"/>
        <v>0</v>
      </c>
      <c r="BB27" s="19">
        <f t="shared" si="22"/>
        <v>0.82352941176470584</v>
      </c>
      <c r="BC27" s="19">
        <f t="shared" si="23"/>
        <v>0</v>
      </c>
      <c r="BD27" s="19">
        <f t="shared" si="10"/>
        <v>0</v>
      </c>
      <c r="BE27"/>
      <c r="BF27"/>
      <c r="BG27"/>
      <c r="BH27"/>
      <c r="BI27"/>
      <c r="BJ27"/>
      <c r="BK27">
        <f t="shared" si="11"/>
        <v>3</v>
      </c>
      <c r="BL27">
        <f t="shared" si="12"/>
        <v>7</v>
      </c>
      <c r="BM27">
        <f t="shared" si="13"/>
        <v>4</v>
      </c>
      <c r="BN27">
        <f t="shared" si="14"/>
        <v>4</v>
      </c>
      <c r="BO27">
        <f t="shared" si="15"/>
        <v>18</v>
      </c>
    </row>
    <row r="28" spans="1:67" x14ac:dyDescent="0.25">
      <c r="A28" t="s">
        <v>792</v>
      </c>
      <c r="B28">
        <v>2</v>
      </c>
      <c r="C28">
        <v>0</v>
      </c>
      <c r="D28">
        <v>0</v>
      </c>
      <c r="E28">
        <v>0</v>
      </c>
      <c r="F28">
        <f t="shared" si="0"/>
        <v>2</v>
      </c>
      <c r="G28">
        <v>0</v>
      </c>
      <c r="H28">
        <v>0</v>
      </c>
      <c r="I28">
        <v>0</v>
      </c>
      <c r="J28">
        <v>0</v>
      </c>
      <c r="K28">
        <f t="shared" si="1"/>
        <v>0</v>
      </c>
      <c r="L28">
        <v>2</v>
      </c>
      <c r="M28">
        <v>3</v>
      </c>
      <c r="N28">
        <v>0</v>
      </c>
      <c r="O28">
        <v>1</v>
      </c>
      <c r="P28">
        <f t="shared" si="2"/>
        <v>6</v>
      </c>
      <c r="Q28">
        <v>1</v>
      </c>
      <c r="R28">
        <v>0</v>
      </c>
      <c r="S28">
        <v>0</v>
      </c>
      <c r="T28">
        <v>0</v>
      </c>
      <c r="U28">
        <f t="shared" si="3"/>
        <v>1</v>
      </c>
      <c r="V28">
        <v>0</v>
      </c>
      <c r="W28">
        <v>0</v>
      </c>
      <c r="X28">
        <v>0</v>
      </c>
      <c r="Y28">
        <v>0</v>
      </c>
      <c r="Z28">
        <f t="shared" si="4"/>
        <v>0</v>
      </c>
      <c r="AA28">
        <v>0</v>
      </c>
      <c r="AB28">
        <v>0</v>
      </c>
      <c r="AC28">
        <v>0</v>
      </c>
      <c r="AD28">
        <v>0</v>
      </c>
      <c r="AE28">
        <f t="shared" si="5"/>
        <v>0</v>
      </c>
      <c r="AF28">
        <v>0</v>
      </c>
      <c r="AG28">
        <v>0</v>
      </c>
      <c r="AH28">
        <v>0</v>
      </c>
      <c r="AI28">
        <v>0</v>
      </c>
      <c r="AJ28">
        <f t="shared" si="6"/>
        <v>0</v>
      </c>
      <c r="AK28">
        <v>7</v>
      </c>
      <c r="AL28">
        <v>7</v>
      </c>
      <c r="AM28">
        <v>1</v>
      </c>
      <c r="AN28">
        <v>1</v>
      </c>
      <c r="AO28">
        <f t="shared" si="7"/>
        <v>16</v>
      </c>
      <c r="AP28">
        <v>0</v>
      </c>
      <c r="AQ28">
        <v>0</v>
      </c>
      <c r="AR28">
        <v>0</v>
      </c>
      <c r="AS28">
        <v>0</v>
      </c>
      <c r="AT28">
        <f t="shared" si="8"/>
        <v>0</v>
      </c>
      <c r="AU28" s="22">
        <f t="shared" si="9"/>
        <v>25</v>
      </c>
      <c r="AV28" s="19">
        <f t="shared" si="16"/>
        <v>0.08</v>
      </c>
      <c r="AW28" s="19">
        <f t="shared" si="17"/>
        <v>0</v>
      </c>
      <c r="AX28" s="19">
        <f t="shared" si="18"/>
        <v>0.24</v>
      </c>
      <c r="AY28" s="19">
        <f t="shared" si="19"/>
        <v>0.04</v>
      </c>
      <c r="AZ28" s="19">
        <f t="shared" si="20"/>
        <v>0</v>
      </c>
      <c r="BA28" s="19">
        <f t="shared" si="21"/>
        <v>0</v>
      </c>
      <c r="BB28" s="19">
        <f t="shared" si="22"/>
        <v>0.64</v>
      </c>
      <c r="BC28" s="19">
        <f t="shared" si="23"/>
        <v>0</v>
      </c>
      <c r="BD28" s="19">
        <f t="shared" si="10"/>
        <v>0</v>
      </c>
      <c r="BF28">
        <v>0</v>
      </c>
      <c r="BG28">
        <v>0</v>
      </c>
      <c r="BH28">
        <v>0</v>
      </c>
      <c r="BI28">
        <v>0</v>
      </c>
      <c r="BJ28">
        <v>0</v>
      </c>
      <c r="BK28">
        <f t="shared" si="11"/>
        <v>12</v>
      </c>
      <c r="BL28">
        <f t="shared" si="12"/>
        <v>12</v>
      </c>
      <c r="BM28">
        <f t="shared" si="13"/>
        <v>1</v>
      </c>
      <c r="BN28">
        <f t="shared" si="14"/>
        <v>2</v>
      </c>
      <c r="BO28">
        <f t="shared" si="15"/>
        <v>27</v>
      </c>
    </row>
    <row r="29" spans="1:67" x14ac:dyDescent="0.25">
      <c r="A29" t="s">
        <v>793</v>
      </c>
      <c r="B29">
        <v>4</v>
      </c>
      <c r="C29">
        <v>3</v>
      </c>
      <c r="D29">
        <v>1</v>
      </c>
      <c r="E29">
        <v>2</v>
      </c>
      <c r="F29">
        <f t="shared" si="0"/>
        <v>10</v>
      </c>
      <c r="G29">
        <v>0</v>
      </c>
      <c r="H29">
        <v>0</v>
      </c>
      <c r="I29">
        <v>0</v>
      </c>
      <c r="J29">
        <v>0</v>
      </c>
      <c r="K29">
        <f t="shared" si="1"/>
        <v>0</v>
      </c>
      <c r="L29">
        <v>1</v>
      </c>
      <c r="M29">
        <v>0</v>
      </c>
      <c r="N29">
        <v>0</v>
      </c>
      <c r="O29">
        <v>0</v>
      </c>
      <c r="P29">
        <f t="shared" si="2"/>
        <v>1</v>
      </c>
      <c r="Q29">
        <v>0</v>
      </c>
      <c r="R29">
        <v>0</v>
      </c>
      <c r="S29">
        <v>0</v>
      </c>
      <c r="T29">
        <v>0</v>
      </c>
      <c r="U29">
        <f t="shared" si="3"/>
        <v>0</v>
      </c>
      <c r="V29">
        <v>0</v>
      </c>
      <c r="W29">
        <v>0</v>
      </c>
      <c r="X29">
        <v>0</v>
      </c>
      <c r="Y29">
        <v>0</v>
      </c>
      <c r="Z29">
        <f t="shared" si="4"/>
        <v>0</v>
      </c>
      <c r="AA29">
        <v>0</v>
      </c>
      <c r="AB29">
        <v>0</v>
      </c>
      <c r="AC29">
        <v>0</v>
      </c>
      <c r="AD29">
        <v>0</v>
      </c>
      <c r="AE29">
        <f t="shared" si="5"/>
        <v>0</v>
      </c>
      <c r="AF29">
        <v>0</v>
      </c>
      <c r="AG29">
        <v>0</v>
      </c>
      <c r="AH29">
        <v>0</v>
      </c>
      <c r="AI29">
        <v>0</v>
      </c>
      <c r="AJ29">
        <f t="shared" si="6"/>
        <v>0</v>
      </c>
      <c r="AK29">
        <v>0</v>
      </c>
      <c r="AL29">
        <v>1</v>
      </c>
      <c r="AM29">
        <v>0</v>
      </c>
      <c r="AN29">
        <v>0</v>
      </c>
      <c r="AO29">
        <f t="shared" si="7"/>
        <v>1</v>
      </c>
      <c r="AP29">
        <v>0</v>
      </c>
      <c r="AQ29">
        <v>0</v>
      </c>
      <c r="AR29">
        <v>0</v>
      </c>
      <c r="AS29">
        <v>0</v>
      </c>
      <c r="AT29">
        <f t="shared" si="8"/>
        <v>0</v>
      </c>
      <c r="AU29" s="22">
        <f t="shared" si="9"/>
        <v>12</v>
      </c>
      <c r="AV29" s="19">
        <f t="shared" si="16"/>
        <v>0.83333333333333337</v>
      </c>
      <c r="AW29" s="19">
        <f t="shared" si="17"/>
        <v>0</v>
      </c>
      <c r="AX29" s="19">
        <f t="shared" si="18"/>
        <v>8.3333333333333329E-2</v>
      </c>
      <c r="AY29" s="19">
        <f t="shared" si="19"/>
        <v>0</v>
      </c>
      <c r="AZ29" s="19">
        <f t="shared" si="20"/>
        <v>0</v>
      </c>
      <c r="BA29" s="19">
        <f t="shared" si="21"/>
        <v>0</v>
      </c>
      <c r="BB29" s="19">
        <f t="shared" si="22"/>
        <v>8.3333333333333329E-2</v>
      </c>
      <c r="BC29" s="19">
        <f t="shared" si="23"/>
        <v>0</v>
      </c>
      <c r="BD29" s="19">
        <f t="shared" si="10"/>
        <v>0</v>
      </c>
      <c r="BF29">
        <v>1</v>
      </c>
      <c r="BG29">
        <v>0</v>
      </c>
      <c r="BH29">
        <v>0</v>
      </c>
      <c r="BI29">
        <v>0</v>
      </c>
      <c r="BJ29">
        <v>1</v>
      </c>
      <c r="BK29">
        <f t="shared" si="11"/>
        <v>6</v>
      </c>
      <c r="BL29">
        <f t="shared" si="12"/>
        <v>14</v>
      </c>
      <c r="BM29">
        <f t="shared" si="13"/>
        <v>1</v>
      </c>
      <c r="BN29">
        <f t="shared" si="14"/>
        <v>2</v>
      </c>
      <c r="BO29">
        <f t="shared" si="15"/>
        <v>23</v>
      </c>
    </row>
    <row r="30" spans="1:67" x14ac:dyDescent="0.25">
      <c r="A30" t="s">
        <v>794</v>
      </c>
      <c r="B30">
        <v>0</v>
      </c>
      <c r="C30">
        <v>0</v>
      </c>
      <c r="D30">
        <v>1</v>
      </c>
      <c r="E30">
        <v>0</v>
      </c>
      <c r="F30">
        <f t="shared" si="0"/>
        <v>1</v>
      </c>
      <c r="G30">
        <v>0</v>
      </c>
      <c r="H30">
        <v>0</v>
      </c>
      <c r="I30">
        <v>0</v>
      </c>
      <c r="J30">
        <v>0</v>
      </c>
      <c r="K30">
        <f t="shared" si="1"/>
        <v>0</v>
      </c>
      <c r="L30">
        <v>0</v>
      </c>
      <c r="M30">
        <v>2</v>
      </c>
      <c r="N30">
        <v>0</v>
      </c>
      <c r="O30">
        <v>0</v>
      </c>
      <c r="P30">
        <f t="shared" si="2"/>
        <v>2</v>
      </c>
      <c r="Q30">
        <v>1</v>
      </c>
      <c r="R30">
        <v>0</v>
      </c>
      <c r="S30">
        <v>0</v>
      </c>
      <c r="T30">
        <v>0</v>
      </c>
      <c r="U30">
        <f t="shared" si="3"/>
        <v>1</v>
      </c>
      <c r="V30">
        <v>0</v>
      </c>
      <c r="W30">
        <v>0</v>
      </c>
      <c r="X30">
        <v>0</v>
      </c>
      <c r="Y30">
        <v>0</v>
      </c>
      <c r="Z30">
        <f t="shared" si="4"/>
        <v>0</v>
      </c>
      <c r="AA30">
        <v>0</v>
      </c>
      <c r="AB30">
        <v>0</v>
      </c>
      <c r="AC30">
        <v>0</v>
      </c>
      <c r="AD30">
        <v>0</v>
      </c>
      <c r="AE30">
        <f t="shared" si="5"/>
        <v>0</v>
      </c>
      <c r="AF30">
        <v>1</v>
      </c>
      <c r="AG30">
        <v>0</v>
      </c>
      <c r="AH30">
        <v>0</v>
      </c>
      <c r="AI30">
        <v>0</v>
      </c>
      <c r="AJ30">
        <f t="shared" si="6"/>
        <v>1</v>
      </c>
      <c r="AK30">
        <v>0</v>
      </c>
      <c r="AL30">
        <v>1</v>
      </c>
      <c r="AM30">
        <v>3</v>
      </c>
      <c r="AN30">
        <v>10</v>
      </c>
      <c r="AO30">
        <f t="shared" si="7"/>
        <v>14</v>
      </c>
      <c r="AP30">
        <v>0</v>
      </c>
      <c r="AQ30">
        <v>0</v>
      </c>
      <c r="AR30">
        <v>0</v>
      </c>
      <c r="AS30">
        <v>0</v>
      </c>
      <c r="AT30">
        <f t="shared" si="8"/>
        <v>0</v>
      </c>
      <c r="AU30" s="22">
        <f t="shared" si="9"/>
        <v>19</v>
      </c>
      <c r="AV30" s="19">
        <f t="shared" si="16"/>
        <v>5.2631578947368418E-2</v>
      </c>
      <c r="AW30" s="19">
        <f t="shared" si="17"/>
        <v>0</v>
      </c>
      <c r="AX30" s="19">
        <f t="shared" si="18"/>
        <v>0.10526315789473684</v>
      </c>
      <c r="AY30" s="19">
        <f t="shared" si="19"/>
        <v>5.2631578947368418E-2</v>
      </c>
      <c r="AZ30" s="19">
        <f t="shared" si="20"/>
        <v>0</v>
      </c>
      <c r="BA30" s="19">
        <f t="shared" si="21"/>
        <v>5.2631578947368418E-2</v>
      </c>
      <c r="BB30" s="19">
        <f t="shared" si="22"/>
        <v>0.73684210526315785</v>
      </c>
      <c r="BC30" s="19">
        <f t="shared" si="23"/>
        <v>0</v>
      </c>
      <c r="BD30" s="19">
        <f t="shared" si="10"/>
        <v>0</v>
      </c>
      <c r="BF30">
        <v>0</v>
      </c>
      <c r="BG30">
        <v>0</v>
      </c>
      <c r="BH30">
        <v>0</v>
      </c>
      <c r="BI30">
        <v>0</v>
      </c>
      <c r="BJ30">
        <v>0</v>
      </c>
      <c r="BK30">
        <f t="shared" si="11"/>
        <v>2</v>
      </c>
      <c r="BL30">
        <f t="shared" si="12"/>
        <v>4</v>
      </c>
      <c r="BM30">
        <f t="shared" si="13"/>
        <v>4</v>
      </c>
      <c r="BN30">
        <f t="shared" si="14"/>
        <v>10</v>
      </c>
      <c r="BO30">
        <f t="shared" si="15"/>
        <v>20</v>
      </c>
    </row>
    <row r="31" spans="1:67" x14ac:dyDescent="0.25">
      <c r="A31" t="s">
        <v>795</v>
      </c>
      <c r="B31">
        <v>0</v>
      </c>
      <c r="C31">
        <v>1</v>
      </c>
      <c r="D31">
        <v>0</v>
      </c>
      <c r="E31">
        <v>0</v>
      </c>
      <c r="F31">
        <f t="shared" si="0"/>
        <v>1</v>
      </c>
      <c r="G31">
        <v>0</v>
      </c>
      <c r="H31">
        <v>0</v>
      </c>
      <c r="I31">
        <v>0</v>
      </c>
      <c r="J31">
        <v>0</v>
      </c>
      <c r="K31">
        <f t="shared" si="1"/>
        <v>0</v>
      </c>
      <c r="L31">
        <v>1</v>
      </c>
      <c r="M31">
        <v>0</v>
      </c>
      <c r="N31">
        <v>1</v>
      </c>
      <c r="O31">
        <v>1</v>
      </c>
      <c r="P31">
        <f t="shared" si="2"/>
        <v>3</v>
      </c>
      <c r="Q31">
        <v>0</v>
      </c>
      <c r="R31">
        <v>0</v>
      </c>
      <c r="S31">
        <v>0</v>
      </c>
      <c r="T31">
        <v>0</v>
      </c>
      <c r="U31">
        <f t="shared" si="3"/>
        <v>0</v>
      </c>
      <c r="V31">
        <v>0</v>
      </c>
      <c r="W31">
        <v>0</v>
      </c>
      <c r="X31">
        <v>0</v>
      </c>
      <c r="Y31">
        <v>0</v>
      </c>
      <c r="Z31">
        <f t="shared" si="4"/>
        <v>0</v>
      </c>
      <c r="AA31">
        <v>0</v>
      </c>
      <c r="AB31">
        <v>0</v>
      </c>
      <c r="AC31">
        <v>0</v>
      </c>
      <c r="AD31">
        <v>0</v>
      </c>
      <c r="AE31">
        <f t="shared" si="5"/>
        <v>0</v>
      </c>
      <c r="AF31">
        <v>0</v>
      </c>
      <c r="AG31">
        <v>0</v>
      </c>
      <c r="AH31">
        <v>0</v>
      </c>
      <c r="AI31">
        <v>0</v>
      </c>
      <c r="AJ31">
        <f t="shared" si="6"/>
        <v>0</v>
      </c>
      <c r="AK31">
        <v>1</v>
      </c>
      <c r="AL31">
        <v>4</v>
      </c>
      <c r="AM31">
        <v>3</v>
      </c>
      <c r="AN31">
        <v>5</v>
      </c>
      <c r="AO31">
        <f t="shared" si="7"/>
        <v>13</v>
      </c>
      <c r="AP31">
        <v>0</v>
      </c>
      <c r="AQ31">
        <v>0</v>
      </c>
      <c r="AR31">
        <v>0</v>
      </c>
      <c r="AS31">
        <v>0</v>
      </c>
      <c r="AT31">
        <f t="shared" si="8"/>
        <v>0</v>
      </c>
      <c r="AU31" s="22">
        <f t="shared" si="9"/>
        <v>17</v>
      </c>
      <c r="AV31" s="19">
        <f t="shared" si="16"/>
        <v>5.8823529411764705E-2</v>
      </c>
      <c r="AW31" s="19">
        <f t="shared" si="17"/>
        <v>0</v>
      </c>
      <c r="AX31" s="19">
        <f t="shared" si="18"/>
        <v>0.17647058823529413</v>
      </c>
      <c r="AY31" s="19">
        <f t="shared" si="19"/>
        <v>0</v>
      </c>
      <c r="AZ31" s="19">
        <f t="shared" si="20"/>
        <v>0</v>
      </c>
      <c r="BA31" s="19">
        <f t="shared" si="21"/>
        <v>0</v>
      </c>
      <c r="BB31" s="19">
        <f t="shared" si="22"/>
        <v>0.76470588235294112</v>
      </c>
      <c r="BC31" s="19">
        <f t="shared" si="23"/>
        <v>0</v>
      </c>
      <c r="BD31" s="19">
        <f t="shared" si="10"/>
        <v>0</v>
      </c>
      <c r="BF31">
        <v>0</v>
      </c>
      <c r="BG31">
        <v>0</v>
      </c>
      <c r="BH31">
        <v>0</v>
      </c>
      <c r="BI31">
        <v>0</v>
      </c>
      <c r="BJ31">
        <v>0</v>
      </c>
      <c r="BK31">
        <f t="shared" si="11"/>
        <v>2</v>
      </c>
      <c r="BL31">
        <f t="shared" si="12"/>
        <v>6</v>
      </c>
      <c r="BM31">
        <f t="shared" si="13"/>
        <v>4</v>
      </c>
      <c r="BN31">
        <f t="shared" si="14"/>
        <v>6</v>
      </c>
      <c r="BO31">
        <f t="shared" si="15"/>
        <v>18</v>
      </c>
    </row>
    <row r="32" spans="1:67" x14ac:dyDescent="0.25">
      <c r="A32" s="15" t="s">
        <v>278</v>
      </c>
      <c r="B32" s="7">
        <f t="shared" ref="B32:AU32" si="24">SUM(B2:B31)</f>
        <v>30</v>
      </c>
      <c r="C32" s="7">
        <f t="shared" si="24"/>
        <v>16</v>
      </c>
      <c r="D32" s="7">
        <f t="shared" si="24"/>
        <v>13</v>
      </c>
      <c r="E32" s="7">
        <f t="shared" si="24"/>
        <v>5</v>
      </c>
      <c r="F32" s="7">
        <f t="shared" si="24"/>
        <v>64</v>
      </c>
      <c r="G32" s="7">
        <f t="shared" si="24"/>
        <v>3</v>
      </c>
      <c r="H32" s="7">
        <f t="shared" si="24"/>
        <v>1</v>
      </c>
      <c r="I32" s="7">
        <f t="shared" si="24"/>
        <v>0</v>
      </c>
      <c r="J32" s="7">
        <f t="shared" si="24"/>
        <v>0</v>
      </c>
      <c r="K32" s="7">
        <f t="shared" si="24"/>
        <v>4</v>
      </c>
      <c r="L32" s="7">
        <f t="shared" si="24"/>
        <v>16</v>
      </c>
      <c r="M32" s="7">
        <f t="shared" si="24"/>
        <v>18</v>
      </c>
      <c r="N32" s="7">
        <f t="shared" si="24"/>
        <v>4</v>
      </c>
      <c r="O32" s="7">
        <f t="shared" si="24"/>
        <v>4</v>
      </c>
      <c r="P32" s="7">
        <f t="shared" si="24"/>
        <v>42</v>
      </c>
      <c r="Q32" s="7">
        <f t="shared" si="24"/>
        <v>10</v>
      </c>
      <c r="R32" s="7">
        <f t="shared" si="24"/>
        <v>5</v>
      </c>
      <c r="S32" s="7">
        <f t="shared" si="24"/>
        <v>6</v>
      </c>
      <c r="T32" s="7">
        <f t="shared" si="24"/>
        <v>11</v>
      </c>
      <c r="U32" s="7">
        <f t="shared" si="24"/>
        <v>32</v>
      </c>
      <c r="V32" s="7">
        <f t="shared" si="24"/>
        <v>2</v>
      </c>
      <c r="W32" s="7">
        <f t="shared" si="24"/>
        <v>0</v>
      </c>
      <c r="X32" s="7">
        <f t="shared" si="24"/>
        <v>2</v>
      </c>
      <c r="Y32" s="7">
        <f t="shared" si="24"/>
        <v>0</v>
      </c>
      <c r="Z32" s="7">
        <f t="shared" si="24"/>
        <v>4</v>
      </c>
      <c r="AA32" s="7">
        <f t="shared" si="24"/>
        <v>4</v>
      </c>
      <c r="AB32" s="7">
        <f t="shared" si="24"/>
        <v>0</v>
      </c>
      <c r="AC32" s="7">
        <f t="shared" si="24"/>
        <v>1</v>
      </c>
      <c r="AD32" s="7">
        <f t="shared" si="24"/>
        <v>1</v>
      </c>
      <c r="AE32" s="7">
        <f t="shared" si="24"/>
        <v>6</v>
      </c>
      <c r="AF32" s="7">
        <f t="shared" si="24"/>
        <v>3</v>
      </c>
      <c r="AG32" s="7">
        <f t="shared" si="24"/>
        <v>0</v>
      </c>
      <c r="AH32" s="7">
        <f t="shared" si="24"/>
        <v>0</v>
      </c>
      <c r="AI32" s="7">
        <f t="shared" si="24"/>
        <v>0</v>
      </c>
      <c r="AJ32" s="7">
        <f t="shared" si="24"/>
        <v>3</v>
      </c>
      <c r="AK32" s="7">
        <f t="shared" si="24"/>
        <v>63</v>
      </c>
      <c r="AL32" s="7">
        <f t="shared" si="24"/>
        <v>123</v>
      </c>
      <c r="AM32" s="7">
        <f t="shared" si="24"/>
        <v>49</v>
      </c>
      <c r="AN32" s="7">
        <f t="shared" si="24"/>
        <v>93</v>
      </c>
      <c r="AO32" s="7">
        <f t="shared" si="24"/>
        <v>328</v>
      </c>
      <c r="AP32" s="7">
        <f t="shared" si="24"/>
        <v>4</v>
      </c>
      <c r="AQ32" s="7">
        <f t="shared" si="24"/>
        <v>4</v>
      </c>
      <c r="AR32" s="7">
        <f t="shared" si="24"/>
        <v>1</v>
      </c>
      <c r="AS32" s="7">
        <f t="shared" si="24"/>
        <v>2</v>
      </c>
      <c r="AT32" s="7">
        <f t="shared" si="24"/>
        <v>11</v>
      </c>
      <c r="AU32" s="38">
        <f t="shared" si="24"/>
        <v>494</v>
      </c>
      <c r="AV32" s="12"/>
      <c r="AW32" s="12"/>
      <c r="AX32" s="12"/>
      <c r="AY32" s="12"/>
      <c r="AZ32" s="12"/>
      <c r="BA32" s="12"/>
      <c r="BB32" s="12"/>
      <c r="BF32" s="12"/>
      <c r="BG32" s="12"/>
      <c r="BH32" s="12"/>
      <c r="BI32" s="12"/>
      <c r="BJ32" s="12">
        <f>SUM(BJ2:BJ31)</f>
        <v>2</v>
      </c>
      <c r="BK32" s="14">
        <f>SUM(BK2:BK30)</f>
        <v>134</v>
      </c>
      <c r="BL32" s="14">
        <f>SUM(BL2:BL30)</f>
        <v>224</v>
      </c>
      <c r="BM32" s="14">
        <f>SUM(BM2:BM30)</f>
        <v>72</v>
      </c>
      <c r="BN32" s="14">
        <f>SUM(BN2:BN30)</f>
        <v>110</v>
      </c>
      <c r="BO32" s="14">
        <f>SUM(BO2:BO30)</f>
        <v>540</v>
      </c>
    </row>
    <row r="33" spans="1:67" x14ac:dyDescent="0.25">
      <c r="A33" s="10" t="s">
        <v>279</v>
      </c>
      <c r="B33" s="13">
        <f t="shared" ref="B33:AT33" si="25">AVERAGE(B2:B31)</f>
        <v>1</v>
      </c>
      <c r="C33" s="13">
        <f t="shared" si="25"/>
        <v>0.55172413793103448</v>
      </c>
      <c r="D33" s="13">
        <f t="shared" si="25"/>
        <v>0.48148148148148145</v>
      </c>
      <c r="E33" s="13">
        <f t="shared" si="25"/>
        <v>0.18518518518518517</v>
      </c>
      <c r="F33" s="13">
        <f t="shared" si="25"/>
        <v>2.1333333333333333</v>
      </c>
      <c r="G33" s="13">
        <f t="shared" si="25"/>
        <v>0.1111111111111111</v>
      </c>
      <c r="H33" s="13">
        <f t="shared" si="25"/>
        <v>3.8461538461538464E-2</v>
      </c>
      <c r="I33" s="13">
        <f t="shared" si="25"/>
        <v>0</v>
      </c>
      <c r="J33" s="13">
        <f t="shared" si="25"/>
        <v>0</v>
      </c>
      <c r="K33" s="13">
        <f t="shared" si="25"/>
        <v>0.13333333333333333</v>
      </c>
      <c r="L33" s="13">
        <f t="shared" si="25"/>
        <v>0.61538461538461542</v>
      </c>
      <c r="M33" s="13">
        <f t="shared" si="25"/>
        <v>0.69230769230769229</v>
      </c>
      <c r="N33" s="13">
        <f t="shared" si="25"/>
        <v>0.15384615384615385</v>
      </c>
      <c r="O33" s="13">
        <f t="shared" si="25"/>
        <v>0.15384615384615385</v>
      </c>
      <c r="P33" s="13">
        <f t="shared" si="25"/>
        <v>1.4</v>
      </c>
      <c r="Q33" s="13">
        <f t="shared" si="25"/>
        <v>0.35714285714285715</v>
      </c>
      <c r="R33" s="13">
        <f t="shared" si="25"/>
        <v>0.18518518518518517</v>
      </c>
      <c r="S33" s="13">
        <f t="shared" si="25"/>
        <v>0.22222222222222221</v>
      </c>
      <c r="T33" s="13">
        <f t="shared" si="25"/>
        <v>0.40740740740740738</v>
      </c>
      <c r="U33" s="13">
        <f t="shared" si="25"/>
        <v>1.0666666666666667</v>
      </c>
      <c r="V33" s="13">
        <f t="shared" si="25"/>
        <v>7.6923076923076927E-2</v>
      </c>
      <c r="W33" s="13">
        <f t="shared" si="25"/>
        <v>0</v>
      </c>
      <c r="X33" s="13">
        <f t="shared" si="25"/>
        <v>7.407407407407407E-2</v>
      </c>
      <c r="Y33" s="13">
        <f t="shared" si="25"/>
        <v>0</v>
      </c>
      <c r="Z33" s="13">
        <f t="shared" si="25"/>
        <v>0.13333333333333333</v>
      </c>
      <c r="AA33" s="13">
        <f t="shared" si="25"/>
        <v>0.15384615384615385</v>
      </c>
      <c r="AB33" s="13">
        <f t="shared" si="25"/>
        <v>0</v>
      </c>
      <c r="AC33" s="13">
        <f t="shared" si="25"/>
        <v>0.04</v>
      </c>
      <c r="AD33" s="13">
        <f t="shared" si="25"/>
        <v>4.1666666666666664E-2</v>
      </c>
      <c r="AE33" s="13">
        <f t="shared" si="25"/>
        <v>0.2</v>
      </c>
      <c r="AF33" s="13">
        <f t="shared" si="25"/>
        <v>0.125</v>
      </c>
      <c r="AG33" s="13">
        <f t="shared" si="25"/>
        <v>0</v>
      </c>
      <c r="AH33" s="13">
        <f t="shared" si="25"/>
        <v>0</v>
      </c>
      <c r="AI33" s="13">
        <f t="shared" si="25"/>
        <v>0</v>
      </c>
      <c r="AJ33" s="13">
        <f t="shared" si="25"/>
        <v>0.1</v>
      </c>
      <c r="AK33" s="13">
        <f t="shared" si="25"/>
        <v>2.1724137931034484</v>
      </c>
      <c r="AL33" s="13">
        <f t="shared" si="25"/>
        <v>4.0999999999999996</v>
      </c>
      <c r="AM33" s="13">
        <f t="shared" si="25"/>
        <v>1.6896551724137931</v>
      </c>
      <c r="AN33" s="13">
        <f t="shared" si="25"/>
        <v>3.2068965517241379</v>
      </c>
      <c r="AO33" s="13">
        <f t="shared" si="25"/>
        <v>10.933333333333334</v>
      </c>
      <c r="AP33" s="13">
        <f t="shared" si="25"/>
        <v>0.16666666666666666</v>
      </c>
      <c r="AQ33" s="13">
        <f t="shared" si="25"/>
        <v>0.16</v>
      </c>
      <c r="AR33" s="13">
        <f t="shared" si="25"/>
        <v>0.04</v>
      </c>
      <c r="AS33" s="13">
        <f t="shared" si="25"/>
        <v>0.08</v>
      </c>
      <c r="AT33" s="13">
        <f t="shared" si="25"/>
        <v>0.36666666666666664</v>
      </c>
      <c r="AV33" s="8" t="s">
        <v>289</v>
      </c>
      <c r="AW33" s="8" t="s">
        <v>282</v>
      </c>
      <c r="AX33" s="8" t="s">
        <v>283</v>
      </c>
      <c r="AY33" s="8" t="s">
        <v>284</v>
      </c>
      <c r="AZ33" s="8" t="s">
        <v>285</v>
      </c>
      <c r="BA33" s="8" t="s">
        <v>286</v>
      </c>
      <c r="BB33" s="8" t="s">
        <v>287</v>
      </c>
      <c r="BC33" s="8" t="s">
        <v>288</v>
      </c>
      <c r="BD33" s="8" t="s">
        <v>290</v>
      </c>
      <c r="BE33" s="8"/>
      <c r="BF33" s="14">
        <f>SUM(BF2:BF30)</f>
        <v>1</v>
      </c>
      <c r="BG33" s="14">
        <f>SUM(BG2:BG30)</f>
        <v>0</v>
      </c>
      <c r="BH33" s="14">
        <f>SUM(BH2:BH30)</f>
        <v>1</v>
      </c>
      <c r="BI33" s="14">
        <f>SUM(BI2:BI30)</f>
        <v>0</v>
      </c>
      <c r="BJ33" s="14">
        <f>SUM(BJ2:BJ30)</f>
        <v>2</v>
      </c>
      <c r="BK33" s="50">
        <f>AVERAGE(BK2:BK30)</f>
        <v>4.6206896551724137</v>
      </c>
      <c r="BL33" s="50">
        <f>AVERAGE(BL2:BL30)</f>
        <v>7.7241379310344831</v>
      </c>
      <c r="BM33" s="50">
        <f>AVERAGE(BM2:BM30)</f>
        <v>2.4827586206896552</v>
      </c>
      <c r="BN33" s="50">
        <f>AVERAGE(BN2:BN30)</f>
        <v>3.7931034482758621</v>
      </c>
      <c r="BO33" s="20"/>
    </row>
    <row r="34" spans="1:67" x14ac:dyDescent="0.25">
      <c r="AT34" t="s">
        <v>598</v>
      </c>
      <c r="AU34" s="14">
        <f>AVERAGE(AU2:AU31)</f>
        <v>16.466666666666665</v>
      </c>
      <c r="AV34" s="20">
        <f t="shared" ref="AV34:BC34" si="26">AVERAGE(AV2:AV30)</f>
        <v>0.16609025033884131</v>
      </c>
      <c r="AW34" s="20">
        <f t="shared" si="26"/>
        <v>9.0526165488684224E-3</v>
      </c>
      <c r="AX34" s="20">
        <f t="shared" si="26"/>
        <v>7.6251117646616323E-2</v>
      </c>
      <c r="AY34" s="20">
        <f t="shared" si="26"/>
        <v>5.1067846102296095E-2</v>
      </c>
      <c r="AZ34" s="20">
        <f t="shared" si="26"/>
        <v>8.0079445571331984E-3</v>
      </c>
      <c r="BA34" s="20">
        <f t="shared" si="26"/>
        <v>9.6145536254429158E-3</v>
      </c>
      <c r="BB34" s="20">
        <f t="shared" si="26"/>
        <v>0.60690257879651255</v>
      </c>
      <c r="BC34" s="20">
        <f t="shared" si="26"/>
        <v>1.7840678591185693E-2</v>
      </c>
      <c r="BD34" s="20">
        <f>AVERAGE(BD2:BD31)</f>
        <v>0.02</v>
      </c>
      <c r="BE34" s="20"/>
    </row>
    <row r="35" spans="1:67" x14ac:dyDescent="0.25">
      <c r="BJ35" s="14"/>
      <c r="BK35" s="14" t="s">
        <v>596</v>
      </c>
      <c r="BL35" s="14" t="s">
        <v>597</v>
      </c>
      <c r="BM35" s="14" t="s">
        <v>592</v>
      </c>
      <c r="BN35" s="14" t="s">
        <v>593</v>
      </c>
    </row>
    <row r="36" spans="1:67" x14ac:dyDescent="0.25">
      <c r="AV36" t="s">
        <v>607</v>
      </c>
      <c r="BJ36" s="14" t="s">
        <v>594</v>
      </c>
      <c r="BK36" s="14">
        <f>BK32+BM32</f>
        <v>206</v>
      </c>
      <c r="BL36" s="14">
        <f>BL32+BN32</f>
        <v>334</v>
      </c>
      <c r="BM36" s="14">
        <f>BK32+BL32</f>
        <v>358</v>
      </c>
      <c r="BN36" s="14">
        <f>BN32+BM32</f>
        <v>182</v>
      </c>
    </row>
    <row r="37" spans="1:67" x14ac:dyDescent="0.25">
      <c r="AV37" s="49">
        <f>AV34+AW34+AX34+AY34+AZ34+BA34+BD34</f>
        <v>0.34008432881919826</v>
      </c>
      <c r="BJ37" s="14" t="s">
        <v>595</v>
      </c>
      <c r="BK37" s="51">
        <f>BK36/BO32</f>
        <v>0.38148148148148148</v>
      </c>
      <c r="BL37" s="51">
        <f>BL36/BO32</f>
        <v>0.61851851851851847</v>
      </c>
      <c r="BM37" s="51">
        <f>BM36/BO32</f>
        <v>0.66296296296296298</v>
      </c>
      <c r="BN37" s="51">
        <f>BN36/BO32</f>
        <v>0.33703703703703702</v>
      </c>
    </row>
    <row r="38" spans="1:67" x14ac:dyDescent="0.25">
      <c r="BJ38" s="14"/>
      <c r="BK38" s="14"/>
      <c r="BL38" s="14"/>
      <c r="BM38" s="14"/>
      <c r="BN38" s="14"/>
    </row>
  </sheetData>
  <phoneticPr fontId="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Mission Statements</vt:lpstr>
      <vt:lpstr>Employment 2017-18</vt:lpstr>
      <vt:lpstr>Grad rates 2017-18</vt:lpstr>
      <vt:lpstr>Admit and enroll 2017-18</vt:lpstr>
      <vt:lpstr>Faculty Nucleus 2017-18</vt:lpstr>
      <vt:lpstr>PT vs FT course load 2017-18</vt:lpstr>
      <vt:lpstr>Degrees Awarded 2017-18</vt:lpstr>
      <vt:lpstr>Student Diversity 2017-18</vt:lpstr>
      <vt:lpstr>Faculty Diversity 2017-18</vt:lpstr>
      <vt:lpstr>Stds Monitored 2017-18</vt:lpstr>
      <vt:lpstr>Spotlight Alum Survey</vt:lpstr>
      <vt:lpstr>employ trend 17-18</vt:lpstr>
      <vt:lpstr>employ trend 16-17</vt:lpstr>
      <vt:lpstr>employ trend 15-16</vt:lpstr>
      <vt:lpstr>employ trend 14-15</vt:lpstr>
      <vt:lpstr>employ trend 13-14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Naspaa4</dc:creator>
  <cp:lastModifiedBy>Stacy</cp:lastModifiedBy>
  <dcterms:created xsi:type="dcterms:W3CDTF">2019-06-17T13:24:35Z</dcterms:created>
  <dcterms:modified xsi:type="dcterms:W3CDTF">2019-10-04T15:31:31Z</dcterms:modified>
</cp:coreProperties>
</file>